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081" documentId="120_S{2AC9BD13-BADA-5192-A53E-5A8FF88502F6}" xr6:coauthVersionLast="47" xr6:coauthVersionMax="47" xr10:uidLastSave="{79EE80F3-014D-4772-A720-3BEFFD8A7FE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G8"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I3" i="9"/>
  <c r="J3" i="9"/>
  <c r="L3" i="9"/>
  <c r="B4" i="9"/>
  <c r="I4" i="9"/>
  <c r="J4" i="9"/>
  <c r="L4" i="9"/>
  <c r="B5" i="9"/>
  <c r="I5" i="9"/>
  <c r="J5" i="9"/>
  <c r="L5" i="9"/>
  <c r="B6" i="9"/>
  <c r="I6" i="9"/>
  <c r="J6" i="9"/>
  <c r="L6" i="9"/>
  <c r="B7" i="9"/>
  <c r="I7" i="9"/>
  <c r="J7" i="9"/>
  <c r="L7" i="9"/>
  <c r="B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<sst xmlns="http://schemas.openxmlformats.org/spreadsheetml/2006/main" count="180289" uniqueCount="39129">
  <si>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</si>
  <si>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</si>
  <si>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</si>
  <si>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</si>
  <si>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</si>
  <si>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</si>
  <si>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</si>
  <si>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</si>
  <si>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</si>
  <si>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</si>
  <si>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</si>
  <si>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</si>
  <si>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</si>
  <si>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</si>
  <si>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</si>
  <si>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</si>
  <si>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</si>
  <si>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</si>
  <si>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</si>
  <si>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</si>
  <si>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</si>
  <si>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</si>
  <si>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</si>
  <si>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</si>
  <si>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</si>
  <si>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</si>
  <si>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</si>
  <si>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</si>
  <si>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</si>
  <si>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</si>
  <si>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</si>
  <si>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</si>
  <si>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</si>
  <si>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</si>
  <si>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</si>
  <si>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</si>
  <si>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</si>
  <si>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</si>
  <si>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</si>
  <si>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</si>
  <si>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</si>
  <si>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</si>
  <si>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</si>
  <si>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</si>
  <si>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</si>
  <si>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</si>
  <si>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</si>
  <si>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</si>
  <si>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</si>
  <si>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</si>
  <si>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</si>
  <si>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</si>
  <si>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</si>
  <si>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</si>
  <si>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</si>
  <si>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</si>
  <si>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</si>
  <si>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</si>
  <si>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</si>
  <si>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</si>
  <si>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</si>
  <si>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</si>
  <si>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</si>
  <si>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</si>
  <si>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</si>
  <si>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</si>
  <si>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</si>
  <si>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</si>
  <si>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</si>
  <si>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</si>
  <si>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</si>
  <si>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</si>
  <si>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</si>
  <si>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</si>
  <si>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</si>
  <si>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</si>
  <si>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</si>
  <si>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</si>
  <si>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</si>
  <si>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</si>
  <si>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</si>
  <si>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</si>
  <si>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</si>
  <si>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</si>
  <si>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</si>
  <si>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</si>
  <si>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</si>
  <si>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</si>
  <si>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</si>
  <si>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</si>
  <si>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</si>
  <si>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</si>
  <si>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</si>
  <si>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</si>
  <si>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</si>
  <si>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</si>
  <si>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</si>
  <si>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</si>
  <si>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</si>
  <si>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</si>
  <si>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</si>
  <si>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</si>
  <si>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</si>
  <si>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</si>
  <si>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</si>
  <si>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</si>
  <si>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</si>
  <si>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</si>
  <si>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</si>
  <si>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</si>
  <si>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</si>
  <si>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</si>
  <si>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</si>
  <si>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</si>
  <si>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</si>
  <si>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</si>
  <si>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</si>
  <si>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</si>
  <si>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</si>
  <si>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</si>
  <si>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</si>
  <si>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</si>
  <si>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</si>
  <si>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</si>
  <si>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</si>
  <si>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</si>
  <si>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</si>
  <si>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</si>
  <si>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</si>
  <si>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</si>
  <si>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</si>
  <si>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</si>
  <si>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</si>
  <si>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</si>
  <si>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</si>
  <si>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</si>
  <si>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</si>
  <si>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</si>
  <si>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</si>
  <si>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</si>
  <si>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</si>
  <si>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</si>
  <si>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</si>
  <si>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</si>
  <si>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</si>
  <si>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</si>
  <si>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</si>
  <si>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</si>
  <si>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</si>
  <si>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</si>
  <si>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</si>
  <si>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</si>
  <si>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</si>
  <si>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</si>
  <si>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</si>
  <si>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</si>
  <si>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</si>
  <si>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</si>
  <si>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</si>
  <si>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</si>
  <si>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</si>
  <si>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</si>
  <si>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</si>
  <si>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</si>
  <si>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</si>
  <si>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</si>
  <si>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</si>
  <si>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</si>
  <si>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</si>
  <si>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</si>
  <si>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</si>
  <si>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</si>
  <si>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</si>
  <si>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</si>
  <si>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</si>
  <si>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</si>
  <si>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</si>
  <si>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</si>
  <si>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</si>
  <si>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</si>
  <si>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</si>
  <si>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</si>
  <si>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</si>
  <si>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</si>
  <si>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</si>
  <si>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</si>
  <si>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</si>
  <si>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</si>
  <si>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</si>
  <si>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</si>
  <si>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</si>
  <si>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</si>
  <si>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</si>
  <si>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</si>
  <si>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</si>
  <si>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</si>
  <si>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</si>
  <si>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</si>
  <si>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</si>
  <si>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</si>
  <si>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</si>
  <si>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</si>
  <si>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</si>
  <si>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</si>
  <si>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</si>
  <si>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</si>
  <si>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</si>
  <si>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</si>
  <si>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</si>
  <si>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</si>
  <si>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</si>
  <si>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</si>
  <si>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</si>
  <si>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</si>
  <si>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</si>
  <si>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</si>
  <si>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</si>
  <si>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</si>
  <si>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</si>
  <si>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</si>
  <si>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</si>
  <si>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</si>
  <si>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</si>
  <si>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</si>
  <si>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</si>
  <si>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</si>
  <si>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</si>
  <si>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</si>
  <si>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</si>
  <si>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</si>
  <si>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</si>
  <si>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</si>
  <si>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</si>
  <si>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</si>
  <si>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</si>
  <si>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</si>
  <si>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</si>
  <si>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</si>
  <si>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</si>
  <si>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</si>
  <si>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</si>
  <si>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</si>
  <si>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</si>
  <si>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</si>
  <si>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</si>
  <si>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</si>
  <si>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</si>
  <si>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</si>
  <si>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</si>
  <si>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</si>
  <si>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</si>
  <si>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</si>
  <si>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</si>
  <si>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</si>
  <si>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</si>
  <si>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</si>
  <si>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</si>
  <si>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</si>
  <si>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</si>
  <si>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</si>
  <si>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</si>
  <si>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</si>
  <si>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</si>
  <si>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</si>
  <si>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</si>
  <si>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</si>
  <si>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</si>
  <si>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</si>
  <si>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</si>
  <si>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</si>
  <si>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</si>
  <si>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</si>
  <si>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</si>
  <si>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</si>
  <si>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</si>
  <si>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</si>
  <si>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</si>
  <si>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</si>
  <si>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</si>
  <si>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</si>
  <si>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</si>
  <si>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</si>
  <si>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</si>
  <si>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</si>
  <si>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</si>
  <si>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</si>
  <si>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</si>
  <si>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</si>
  <si>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</si>
  <si>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</si>
  <si>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</si>
  <si>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</si>
  <si>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</si>
  <si>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</si>
  <si>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</si>
  <si>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</si>
  <si>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</si>
  <si>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</si>
  <si>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</si>
  <si>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</si>
  <si>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</si>
  <si>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</si>
  <si>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</si>
  <si>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</si>
  <si>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</si>
  <si>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</si>
  <si>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</si>
  <si>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</si>
  <si>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</si>
  <si>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</si>
  <si>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</si>
  <si>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</si>
  <si>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</si>
  <si>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</si>
  <si>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</si>
  <si>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</si>
  <si>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</si>
  <si>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</si>
  <si>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</si>
  <si>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</si>
  <si>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</si>
  <si>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</si>
  <si>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</si>
  <si>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</si>
  <si>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</si>
  <si>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</si>
  <si>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</si>
  <si>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</si>
  <si>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</si>
  <si>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</si>
  <si>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</si>
  <si>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</si>
  <si>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</si>
  <si>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</si>
  <si>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</si>
  <si>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</si>
  <si>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</si>
  <si>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</si>
  <si>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</si>
  <si>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</si>
  <si>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</si>
  <si>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</si>
  <si>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</si>
  <si>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</si>
  <si>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</si>
  <si>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</si>
  <si>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</si>
  <si>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</si>
  <si>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</si>
  <si>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</si>
  <si>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</si>
  <si>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</si>
  <si>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</si>
  <si>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</si>
  <si>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</si>
  <si>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</si>
  <si>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</si>
  <si>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</si>
  <si>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</si>
  <si>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</si>
  <si>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</si>
  <si>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</si>
  <si>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</si>
  <si>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</si>
  <si>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</si>
  <si>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</si>
  <si>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</si>
  <si>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</si>
  <si>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</si>
  <si>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</si>
  <si>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</si>
  <si>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</si>
  <si>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</si>
  <si>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</si>
  <si>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</si>
  <si>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</si>
  <si>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</si>
  <si>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</si>
  <si>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</si>
  <si>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</si>
  <si>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</si>
  <si>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</si>
  <si>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</si>
  <si>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</si>
  <si>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</si>
  <si>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</si>
  <si>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</si>
  <si>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</si>
  <si>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</si>
  <si>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</si>
  <si>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</si>
  <si>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</si>
  <si>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</si>
  <si>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</si>
  <si>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</si>
  <si>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</si>
  <si>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</si>
  <si>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</si>
  <si>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</si>
  <si>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</si>
  <si>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</si>
  <si>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</si>
  <si>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</si>
  <si>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</si>
  <si>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</si>
  <si>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</si>
  <si>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</si>
  <si>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</si>
  <si>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</si>
  <si>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</si>
  <si>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</si>
  <si>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</si>
  <si>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</si>
  <si>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</si>
  <si>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</si>
  <si>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</si>
  <si>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</si>
  <si>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</si>
  <si>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</si>
  <si>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</si>
  <si>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</si>
  <si>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</si>
  <si>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</si>
  <si>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</si>
  <si>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</si>
  <si>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</si>
  <si>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</si>
  <si>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</si>
  <si>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</si>
  <si>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</si>
  <si>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</si>
  <si>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</si>
  <si>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</si>
  <si>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</si>
  <si>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</si>
  <si>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</si>
  <si>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</si>
  <si>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</si>
  <si>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</si>
  <si>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</si>
  <si>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</si>
  <si>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</si>
  <si>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</si>
  <si>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</si>
  <si>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</si>
  <si>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</si>
  <si>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</si>
  <si>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</si>
  <si>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</si>
  <si>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</si>
  <si>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</si>
  <si>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</si>
  <si>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</si>
  <si>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</si>
  <si>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</si>
  <si>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</si>
  <si>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</si>
  <si>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</si>
  <si>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</si>
  <si>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</si>
  <si>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</si>
  <si>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</si>
  <si>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</si>
  <si>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</si>
  <si>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</si>
  <si>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</si>
  <si>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</si>
  <si>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</si>
  <si>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</si>
  <si>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</si>
  <si>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</si>
  <si>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</si>
  <si>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</si>
  <si>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</si>
  <si>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</si>
  <si>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</si>
  <si>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</si>
  <si>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</si>
  <si>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</si>
  <si>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</si>
  <si>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</si>
  <si>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</si>
  <si>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</si>
  <si>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</si>
  <si>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</si>
  <si>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</si>
  <si>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</si>
  <si>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</si>
  <si>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</si>
  <si>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</si>
  <si>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</si>
  <si>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</si>
  <si>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</si>
  <si>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</si>
  <si>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</si>
  <si>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</si>
  <si>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</si>
  <si>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</si>
  <si>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</si>
  <si>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</si>
  <si>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</si>
  <si>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</si>
  <si>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</si>
  <si>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</si>
  <si>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</si>
  <si>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</si>
  <si>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</si>
  <si>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</si>
  <si>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</si>
  <si>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</si>
  <si>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</si>
  <si>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</si>
  <si>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</si>
  <si>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</si>
  <si>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</si>
  <si>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</si>
  <si>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</si>
  <si>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</si>
  <si>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</si>
  <si>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</si>
  <si>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</si>
  <si>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</si>
  <si>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</si>
  <si>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</si>
  <si>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</si>
  <si>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</si>
  <si>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</si>
  <si>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</si>
  <si>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</si>
  <si>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</si>
  <si>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</si>
  <si>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</si>
  <si>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</si>
  <si>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</si>
  <si>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</si>
  <si>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</si>
  <si>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</si>
  <si>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</si>
  <si>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</si>
  <si>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</si>
  <si>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</si>
  <si>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</si>
  <si>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</si>
  <si>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</si>
  <si>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</si>
  <si>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</si>
  <si>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</si>
  <si>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</si>
  <si>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</si>
  <si>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</si>
  <si>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</si>
  <si>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</si>
  <si>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</si>
  <si>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</si>
  <si>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</si>
  <si>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</si>
  <si>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</si>
  <si>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</si>
  <si>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</si>
  <si>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</si>
  <si>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</si>
  <si>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</si>
  <si>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</si>
  <si>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</si>
  <si>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</si>
  <si>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</si>
  <si>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</si>
  <si>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</si>
  <si>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</si>
  <si>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</si>
  <si>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</si>
  <si>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</si>
  <si>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</si>
  <si>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</si>
  <si>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</si>
  <si>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</si>
  <si>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</si>
  <si>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</si>
  <si>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</si>
  <si>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</si>
  <si>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</si>
  <si>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</si>
  <si>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</si>
  <si>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</si>
  <si>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</si>
  <si>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</si>
  <si>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</si>
  <si>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</si>
  <si>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</si>
  <si>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</si>
  <si>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</si>
  <si>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</si>
  <si>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</si>
  <si>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</si>
  <si>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</si>
  <si>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</si>
  <si>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</si>
  <si>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</si>
  <si>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</si>
  <si>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</si>
  <si>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</si>
  <si>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</si>
  <si>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</si>
  <si>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</si>
  <si>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</si>
  <si>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</si>
  <si>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</si>
  <si>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</si>
  <si>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</si>
  <si>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</si>
  <si>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</si>
  <si>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</si>
  <si>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</si>
  <si>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</si>
  <si>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</si>
  <si>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</si>
  <si>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</si>
  <si>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</si>
  <si>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</si>
  <si>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</si>
  <si>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</si>
  <si>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</si>
  <si>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</si>
  <si>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</si>
  <si>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</si>
  <si>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</si>
  <si>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</si>
  <si>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</si>
  <si>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</si>
  <si>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</si>
  <si>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</si>
  <si>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</si>
  <si>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</si>
  <si>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</si>
  <si>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</si>
  <si>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</si>
  <si>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</si>
  <si>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</si>
  <si>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</si>
  <si>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</si>
  <si>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</si>
  <si>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</si>
  <si>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</si>
  <si>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</si>
  <si>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</si>
  <si>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</si>
  <si>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</si>
  <si>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</si>
  <si>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</si>
  <si>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</si>
  <si>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</si>
  <si>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</si>
  <si>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</si>
  <si>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</si>
  <si>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</si>
  <si>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</si>
  <si>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</si>
  <si>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</si>
  <si>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</si>
  <si>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</si>
  <si>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</si>
  <si>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</si>
  <si>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</si>
  <si>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</si>
  <si>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</si>
  <si>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</si>
  <si>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</si>
  <si>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</si>
  <si>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</si>
  <si>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</si>
  <si>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</si>
  <si>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</si>
  <si>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</si>
  <si>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</si>
  <si>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</si>
  <si>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</si>
  <si>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</si>
  <si>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</si>
  <si>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</si>
  <si>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</si>
  <si>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</si>
  <si>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</si>
  <si>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</si>
  <si>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</si>
  <si>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</si>
  <si>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</si>
  <si>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</si>
  <si>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</si>
  <si>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</si>
  <si>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</si>
  <si>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</si>
  <si>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</si>
  <si>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</si>
  <si>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</si>
  <si>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</si>
  <si>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</si>
  <si>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</si>
  <si>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</si>
  <si>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</si>
  <si>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</si>
  <si>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</si>
  <si>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</si>
  <si>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</si>
  <si>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</si>
  <si>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</si>
  <si>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</si>
  <si>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</si>
  <si>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</si>
  <si>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</si>
  <si>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</si>
  <si>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</si>
  <si>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</si>
  <si>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</si>
  <si>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</si>
  <si>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</si>
  <si>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</si>
  <si>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</si>
  <si>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</si>
  <si>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</si>
  <si>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</si>
  <si>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</si>
  <si>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</si>
  <si>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</si>
  <si>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</si>
  <si>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</si>
  <si>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</si>
  <si>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</si>
  <si>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</si>
  <si>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</si>
  <si>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</si>
  <si>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</si>
  <si>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</si>
  <si>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</si>
  <si>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</si>
  <si>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</si>
  <si>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</si>
  <si>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</si>
  <si>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</si>
  <si>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</si>
  <si>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</si>
  <si>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</si>
  <si>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</si>
  <si>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</si>
  <si>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</si>
  <si>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</si>
  <si>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</si>
  <si>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</si>
  <si>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</si>
  <si>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</si>
  <si>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</si>
  <si>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</si>
  <si>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</si>
  <si>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</si>
  <si>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</si>
  <si>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</si>
  <si>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</si>
  <si>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</si>
  <si>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</si>
  <si>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</si>
  <si>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</si>
  <si>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</si>
  <si>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</si>
  <si>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</si>
  <si>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</si>
  <si>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</si>
  <si>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</si>
  <si>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</si>
  <si>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</si>
  <si>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</si>
  <si>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</si>
  <si>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</si>
  <si>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</si>
  <si>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</si>
  <si>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</si>
  <si>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</si>
  <si>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</si>
  <si>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</si>
  <si>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</si>
  <si>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</si>
  <si>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</si>
  <si>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</si>
  <si>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</si>
  <si>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</si>
  <si>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</si>
  <si>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</si>
  <si>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</si>
  <si>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</si>
  <si>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</si>
  <si>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</si>
  <si>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</si>
  <si>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</si>
  <si>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</si>
  <si>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</si>
  <si>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</si>
  <si>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</si>
  <si>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</si>
  <si>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</si>
  <si>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</si>
  <si>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</si>
  <si>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</si>
  <si>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</si>
  <si>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</si>
  <si>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</si>
  <si>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</si>
  <si>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</si>
  <si>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</si>
  <si>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</si>
  <si>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</si>
  <si>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</si>
  <si>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</si>
  <si>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</si>
  <si>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</si>
  <si>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</si>
  <si>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</si>
  <si>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</si>
  <si>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</si>
  <si>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</si>
  <si>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</si>
  <si>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</si>
  <si>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</si>
  <si>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</si>
  <si>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</si>
  <si>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</si>
  <si>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</si>
  <si>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</si>
  <si>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</si>
  <si>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</si>
  <si>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</si>
  <si>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</si>
  <si>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</si>
  <si>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</si>
  <si>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</si>
  <si>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</si>
  <si>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</si>
  <si>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</si>
  <si>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</si>
  <si>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</si>
  <si>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</si>
  <si>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</si>
  <si>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</si>
  <si>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</si>
  <si>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</si>
  <si>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</si>
  <si>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</si>
  <si>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</si>
  <si>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</si>
  <si>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</si>
  <si>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</si>
  <si>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</si>
  <si>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</si>
  <si>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</si>
  <si>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</si>
  <si>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</si>
  <si>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</si>
  <si>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</si>
  <si>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</si>
  <si>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</si>
  <si>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</si>
  <si>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</si>
  <si>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</si>
  <si>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</si>
  <si>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</si>
  <si>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</si>
  <si>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</si>
  <si>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</si>
  <si>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</si>
  <si>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</si>
  <si>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</si>
  <si>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</si>
  <si>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</si>
  <si>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</si>
  <si>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</si>
  <si>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</si>
  <si>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</si>
  <si>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</si>
  <si>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</si>
  <si>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</si>
  <si>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</si>
  <si>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</si>
  <si>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</si>
  <si>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</si>
  <si>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</si>
  <si>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</si>
  <si>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</si>
  <si>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</si>
  <si>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</si>
  <si>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</si>
  <si>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</si>
  <si>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</si>
  <si>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</si>
  <si>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</si>
  <si>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</si>
  <si>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</si>
  <si>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</si>
  <si>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</si>
  <si>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</si>
  <si>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</si>
  <si>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</si>
  <si>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</si>
  <si>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</si>
  <si>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</si>
  <si>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</si>
  <si>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</si>
  <si>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</si>
  <si>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</si>
  <si>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</si>
  <si>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</si>
  <si>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</si>
  <si>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</si>
  <si>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</si>
  <si>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</si>
  <si>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</si>
  <si>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</si>
  <si>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</si>
  <si>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</si>
  <si>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</si>
  <si>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</si>
  <si>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</si>
  <si>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</si>
  <si>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</si>
  <si>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</si>
  <si>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</si>
  <si>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</si>
  <si>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</si>
  <si>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</si>
  <si>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</si>
  <si>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</si>
  <si>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</si>
  <si>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</si>
  <si>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</si>
  <si>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</si>
  <si>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</si>
  <si>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</si>
  <si>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</si>
  <si>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</si>
  <si>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</si>
  <si>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</si>
  <si>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</si>
  <si>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</si>
  <si>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</si>
  <si>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</si>
  <si>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</si>
  <si>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</si>
  <si>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</si>
  <si>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</si>
  <si>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</si>
  <si>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</si>
  <si>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</si>
  <si>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</si>
  <si>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</si>
  <si>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</si>
  <si>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</si>
  <si>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</si>
  <si>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</si>
  <si>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</si>
  <si>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</si>
  <si>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</si>
  <si>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</si>
  <si>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</si>
  <si>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</si>
  <si>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</si>
  <si>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</si>
  <si>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</si>
  <si>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</si>
  <si>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</si>
  <si>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</si>
  <si>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</si>
  <si>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</si>
  <si>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</si>
  <si>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</si>
  <si>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</si>
  <si>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</si>
  <si>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</si>
  <si>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</si>
  <si>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</si>
  <si>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</si>
  <si>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</si>
  <si>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</si>
  <si>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</si>
  <si>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</si>
  <si>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</si>
  <si>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</si>
  <si>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</si>
  <si>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</si>
  <si>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</si>
  <si>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</si>
  <si>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</si>
  <si>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</si>
  <si>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</si>
  <si>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</si>
  <si>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</si>
  <si>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</si>
  <si>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</si>
  <si>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</si>
  <si>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</si>
  <si>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</si>
  <si>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</si>
  <si>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</si>
  <si>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</si>
  <si>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</si>
  <si>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</si>
  <si>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</si>
  <si>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</si>
  <si>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</si>
  <si>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</si>
  <si>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</si>
  <si>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</si>
  <si>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</si>
  <si>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</si>
  <si>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</si>
  <si>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</si>
  <si>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</si>
  <si>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</si>
  <si>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</si>
  <si>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</si>
  <si>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</si>
  <si>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</si>
  <si>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</si>
  <si>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</si>
  <si>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</si>
  <si>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</si>
  <si>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</si>
  <si>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</si>
  <si>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</si>
  <si>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</si>
  <si>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</si>
  <si>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</si>
  <si>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</si>
  <si>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</si>
  <si>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</si>
  <si>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</si>
  <si>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</si>
  <si>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</si>
  <si>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</si>
  <si>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</si>
  <si>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</si>
  <si>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</si>
  <si>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</si>
  <si>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</si>
  <si>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</si>
  <si>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</si>
  <si>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</si>
  <si>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</si>
  <si>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</si>
  <si>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</si>
  <si>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</si>
  <si>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</si>
  <si>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</si>
  <si>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</si>
  <si>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</si>
  <si>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</si>
  <si>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</si>
  <si>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</si>
  <si>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</si>
  <si>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</si>
  <si>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</si>
  <si>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</si>
  <si>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</si>
  <si>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</si>
  <si>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</si>
  <si>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</si>
  <si>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</si>
  <si>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</si>
  <si>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</si>
  <si>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</si>
  <si>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</si>
  <si>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</si>
  <si>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</si>
  <si>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</si>
  <si>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</si>
  <si>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</si>
  <si>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</si>
  <si>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</si>
  <si>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</si>
  <si>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</si>
  <si>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</si>
  <si>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</si>
  <si>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</si>
  <si>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</si>
  <si>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</si>
  <si>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</si>
  <si>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</si>
  <si>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</si>
  <si>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</si>
  <si>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</si>
  <si>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</si>
  <si>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</si>
  <si>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</si>
  <si>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</si>
  <si>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</si>
  <si>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</si>
  <si>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</si>
  <si>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</si>
  <si>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</si>
  <si>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</si>
  <si>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</si>
  <si>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</si>
  <si>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</si>
  <si>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</si>
  <si>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</si>
  <si>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</si>
  <si>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</si>
  <si>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</si>
  <si>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</si>
  <si>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</si>
  <si>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</si>
  <si>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</si>
  <si>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</si>
  <si>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</si>
  <si>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</si>
  <si>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</si>
  <si>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</si>
  <si>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</si>
  <si>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</si>
  <si>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</si>
  <si>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</si>
  <si>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</si>
  <si>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</si>
  <si>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</si>
  <si>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</si>
  <si>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</si>
  <si>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</si>
  <si>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</si>
  <si>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</si>
  <si>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</si>
  <si>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</si>
  <si>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</si>
  <si>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</si>
  <si>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</si>
  <si>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</si>
  <si>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</si>
  <si>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</si>
  <si>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</si>
  <si>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</si>
  <si>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</si>
  <si>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</si>
  <si>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</si>
  <si>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</si>
  <si>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</si>
  <si>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</si>
  <si>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</si>
  <si>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</si>
  <si>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</si>
  <si>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</si>
  <si>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</si>
  <si>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</si>
  <si>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</si>
  <si>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</si>
  <si>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</si>
  <si>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</si>
  <si>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</si>
  <si>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</si>
  <si>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</si>
  <si>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</si>
  <si>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</si>
  <si>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</si>
  <si>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</si>
  <si>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</si>
  <si>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</si>
  <si>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</si>
  <si>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</si>
  <si>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</si>
  <si>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</si>
  <si>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</si>
  <si>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</si>
  <si>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</si>
  <si>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</si>
  <si>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</si>
  <si>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</si>
  <si>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</si>
  <si>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</si>
  <si>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</si>
  <si>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</si>
  <si>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</si>
  <si>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</si>
  <si>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</si>
  <si>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</si>
  <si>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</si>
  <si>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</si>
  <si>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</si>
  <si>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</si>
  <si>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</si>
  <si>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</si>
  <si>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</si>
  <si>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</si>
  <si>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</si>
  <si>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</si>
  <si>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</si>
  <si>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</si>
  <si>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</si>
  <si>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</si>
  <si>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</si>
  <si>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</si>
  <si>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</si>
  <si>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</si>
  <si>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</si>
  <si>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</si>
  <si>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</si>
  <si>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</si>
  <si>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</si>
  <si>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</si>
  <si>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</si>
  <si>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</si>
  <si>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</si>
  <si>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</si>
  <si>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</si>
  <si>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</si>
  <si>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</si>
  <si>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</si>
  <si>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</si>
  <si>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</si>
  <si>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</si>
  <si>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</si>
  <si>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</si>
  <si>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</si>
  <si>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</si>
  <si>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</si>
  <si>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</si>
  <si>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</si>
  <si>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</si>
  <si>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</si>
  <si>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</si>
  <si>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</si>
  <si>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</si>
  <si>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</si>
  <si>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</si>
  <si>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</si>
  <si>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</si>
  <si>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</si>
  <si>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</si>
  <si>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</si>
  <si>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</si>
  <si>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</si>
  <si>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</si>
  <si>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</si>
  <si>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</si>
  <si>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</si>
  <si>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</si>
  <si>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</si>
  <si>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</si>
  <si>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</si>
  <si>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</si>
  <si>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</si>
  <si>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</si>
  <si>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</si>
  <si>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</si>
  <si>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</si>
  <si>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</si>
  <si>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</si>
  <si>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</si>
  <si>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</si>
  <si>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</si>
  <si>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</si>
  <si>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</si>
  <si>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</si>
  <si>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</si>
  <si>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</si>
  <si>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</si>
  <si>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</si>
  <si>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</si>
  <si>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</si>
  <si>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</si>
  <si>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</si>
  <si>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</si>
  <si>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</si>
  <si>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</si>
  <si>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</si>
  <si>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</si>
  <si>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</si>
  <si>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</si>
  <si>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</si>
  <si>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</si>
  <si>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</si>
  <si>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</si>
  <si>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</si>
  <si>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</si>
  <si>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</si>
  <si>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</si>
  <si>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</si>
  <si>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</si>
  <si>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</si>
  <si>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</si>
  <si>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</si>
  <si>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</si>
  <si>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</si>
  <si>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</si>
  <si>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</si>
  <si>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</si>
  <si>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</si>
  <si>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</si>
  <si>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</si>
  <si>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</si>
  <si>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</si>
  <si>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</si>
  <si>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</si>
  <si>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</si>
  <si>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</si>
  <si>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</si>
  <si>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</si>
  <si>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</si>
  <si>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</si>
  <si>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</si>
  <si>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</si>
  <si>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</si>
  <si>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</si>
  <si>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</si>
  <si>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</si>
  <si>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</si>
  <si>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</si>
  <si>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</si>
  <si>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</si>
  <si>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</si>
  <si>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</si>
  <si>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</si>
  <si>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</si>
  <si>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</si>
  <si>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</si>
  <si>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</si>
  <si>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</si>
  <si>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</si>
  <si>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</si>
  <si>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</si>
  <si>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</si>
  <si>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</si>
  <si>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</si>
  <si>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</si>
  <si>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</si>
  <si>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</si>
  <si>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</si>
  <si>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</si>
  <si>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</si>
  <si>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</si>
  <si>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</si>
  <si>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</si>
  <si>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</si>
  <si>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</si>
  <si>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</si>
  <si>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</si>
  <si>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</si>
  <si>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</si>
  <si>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</si>
  <si>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</si>
  <si>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</si>
  <si>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</si>
  <si>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</si>
  <si>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</si>
  <si>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</si>
  <si>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</si>
  <si>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</si>
  <si>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</si>
  <si>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</si>
  <si>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</si>
  <si>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</si>
  <si>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</si>
  <si>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</si>
  <si>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</si>
  <si>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</si>
  <si>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</si>
  <si>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</si>
  <si>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</si>
  <si>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</si>
  <si>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</si>
  <si>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</si>
  <si>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</si>
  <si>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</si>
  <si>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</si>
  <si>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</si>
  <si>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</si>
  <si>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</si>
  <si>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</si>
  <si>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</si>
  <si>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</si>
  <si>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</si>
  <si>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</si>
  <si>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</si>
  <si>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</si>
  <si>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</si>
  <si>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</si>
  <si>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</si>
  <si>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</si>
  <si>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</si>
  <si>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</si>
  <si>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</si>
  <si>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</si>
  <si>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</si>
  <si>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</si>
  <si>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</si>
  <si>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</si>
  <si>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</si>
  <si>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</si>
  <si>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</si>
  <si>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</si>
  <si>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</si>
  <si>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</si>
  <si>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</si>
  <si>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</si>
  <si>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</si>
  <si>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</si>
  <si>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</si>
  <si>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</si>
  <si>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</si>
  <si>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</si>
  <si>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</si>
  <si>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</si>
  <si>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</si>
  <si>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</si>
  <si>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</si>
  <si>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</si>
  <si>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</si>
  <si>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</si>
  <si>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</si>
  <si>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</si>
  <si>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</si>
  <si>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</si>
  <si>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</si>
  <si>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</si>
  <si>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</si>
  <si>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</si>
  <si>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</si>
  <si>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</si>
  <si>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</si>
  <si>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</si>
  <si>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</si>
  <si>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</si>
  <si>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</si>
  <si>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</si>
  <si>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</si>
  <si>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</si>
  <si>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</si>
  <si>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</si>
  <si>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</si>
  <si>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</si>
  <si>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</si>
  <si>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</si>
  <si>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</si>
  <si>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</si>
  <si>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</si>
  <si>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</si>
  <si>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</si>
  <si>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</si>
  <si>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</si>
  <si>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</si>
  <si>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</si>
  <si>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</si>
  <si>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</si>
  <si>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</si>
  <si>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</si>
  <si>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</si>
  <si>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</si>
  <si>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</si>
  <si>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</si>
  <si>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</si>
  <si>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</si>
  <si>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</si>
  <si>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</si>
  <si>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</si>
  <si>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</si>
  <si>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</si>
  <si>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</si>
  <si>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</si>
  <si>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</si>
  <si>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</si>
  <si>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</si>
  <si>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</si>
  <si>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</si>
  <si>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</si>
  <si>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</si>
  <si>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</si>
  <si>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</si>
  <si>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</si>
  <si>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</si>
  <si>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</si>
  <si>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</si>
  <si>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</si>
  <si>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</si>
  <si>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</si>
  <si>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</si>
  <si>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</si>
  <si>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</si>
  <si>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</si>
  <si>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</si>
  <si>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</si>
  <si>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</si>
  <si>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</si>
  <si>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</si>
  <si>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</si>
  <si>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</si>
  <si>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</si>
  <si>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</si>
  <si>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</si>
  <si>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</si>
  <si>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</si>
  <si>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</si>
  <si>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</si>
  <si>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</si>
  <si>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</si>
  <si>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</si>
  <si>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</si>
  <si>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</si>
  <si>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</si>
  <si>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</si>
  <si>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</si>
  <si>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</si>
  <si>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</si>
  <si>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</si>
  <si>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</si>
  <si>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</si>
  <si>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</si>
  <si>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</si>
  <si>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</si>
  <si>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</si>
  <si>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</si>
  <si>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</si>
  <si>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</si>
  <si>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</si>
  <si>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</si>
  <si>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</si>
  <si>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</si>
  <si>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</si>
  <si>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</si>
  <si>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</si>
  <si>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</si>
  <si>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</si>
  <si>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</si>
  <si>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</si>
  <si>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</si>
  <si>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</si>
  <si>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</si>
  <si>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</si>
  <si>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</si>
  <si>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</si>
  <si>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</si>
  <si>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</si>
  <si>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</si>
  <si>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</si>
  <si>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</si>
  <si>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</si>
  <si>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</si>
  <si>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</si>
  <si>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</si>
  <si>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</si>
  <si>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</si>
  <si>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</si>
  <si>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</si>
  <si>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</si>
  <si>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</si>
  <si>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</si>
  <si>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</si>
  <si>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</si>
  <si>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</si>
  <si>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</si>
  <si>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</si>
  <si>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</si>
  <si>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</si>
  <si>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</si>
  <si>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</si>
  <si>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</si>
  <si>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</si>
  <si>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</si>
  <si>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</si>
  <si>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</si>
  <si>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</si>
  <si>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</si>
  <si>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</si>
  <si>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</si>
  <si>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</si>
  <si>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</si>
  <si>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</si>
  <si>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</si>
  <si>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</si>
  <si>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</si>
  <si>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</si>
  <si>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</si>
  <si>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</si>
  <si>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</si>
  <si>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</si>
  <si>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</si>
  <si>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</si>
  <si>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</si>
  <si>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</si>
  <si>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</si>
  <si>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</si>
  <si>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</si>
  <si>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</si>
  <si>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</si>
  <si>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</si>
  <si>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</si>
  <si>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</si>
  <si>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</si>
  <si>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</si>
  <si>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</si>
  <si>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</si>
  <si>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</si>
  <si>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</si>
  <si>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</si>
  <si>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</si>
  <si>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</si>
  <si>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</si>
  <si>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</si>
  <si>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</si>
  <si>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</si>
  <si>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</si>
  <si>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</si>
  <si>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</si>
  <si>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</si>
  <si>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</si>
  <si>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</si>
  <si>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</si>
  <si>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</si>
  <si>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</si>
  <si>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</si>
  <si>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</si>
  <si>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</si>
  <si>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</si>
  <si>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</si>
  <si>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</si>
  <si>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</si>
  <si>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</si>
  <si>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</si>
  <si>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</si>
  <si>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</si>
  <si>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</si>
  <si>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</si>
  <si>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</si>
  <si>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</si>
  <si>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</si>
  <si>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</si>
  <si>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</si>
  <si>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</si>
  <si>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</si>
  <si>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</si>
  <si>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</si>
  <si>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</si>
  <si>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</si>
  <si>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</si>
  <si>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</si>
  <si>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</si>
  <si>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</si>
  <si>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</si>
  <si>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</si>
  <si>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</si>
  <si>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</si>
  <si>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</si>
  <si>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</si>
  <si>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</si>
  <si>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</si>
  <si>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</si>
  <si>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</si>
  <si>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</si>
  <si>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</si>
  <si>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</si>
  <si>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</si>
  <si>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</si>
  <si>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</si>
  <si>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</si>
  <si>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</si>
  <si>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</si>
  <si>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</si>
  <si>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</si>
  <si>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</si>
  <si>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</si>
  <si>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</si>
  <si>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</si>
  <si>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</si>
  <si>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</si>
  <si>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</si>
  <si>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</si>
  <si>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</si>
  <si>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</si>
  <si>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</si>
  <si>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</si>
  <si>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</si>
  <si>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</si>
  <si>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</si>
  <si>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</si>
  <si>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</si>
  <si>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</si>
  <si>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</si>
  <si>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</si>
  <si>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</si>
  <si>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</si>
  <si>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</si>
  <si>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</si>
  <si>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</si>
  <si>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</si>
  <si>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</si>
  <si>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</si>
  <si>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</si>
  <si>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</si>
  <si>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</si>
  <si>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</si>
  <si>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</si>
  <si>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</si>
  <si>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</si>
  <si>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</si>
  <si>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</si>
  <si>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</si>
  <si>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</si>
  <si>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</si>
  <si>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</si>
  <si>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</si>
  <si>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</si>
  <si>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</si>
  <si>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</si>
  <si>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</si>
  <si>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</si>
  <si>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</si>
  <si>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</si>
  <si>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</si>
  <si>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</si>
  <si>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</si>
  <si>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</si>
  <si>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</si>
  <si>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</si>
  <si>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</si>
  <si>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</si>
  <si>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</si>
  <si>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</si>
  <si>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</si>
  <si>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</si>
  <si>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</si>
  <si>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</si>
  <si>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</si>
  <si>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</si>
  <si>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</si>
  <si>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</si>
  <si>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</si>
  <si>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</si>
  <si>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</si>
  <si>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</si>
  <si>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</si>
  <si>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</si>
  <si>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</si>
  <si>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</si>
  <si>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</si>
  <si>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</si>
  <si>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</si>
  <si>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</si>
  <si>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</si>
  <si>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</si>
  <si>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</si>
  <si>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</si>
  <si>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</si>
  <si>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</si>
  <si>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</si>
  <si>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</si>
  <si>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</si>
  <si>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</si>
  <si>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</si>
  <si>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</si>
  <si>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</si>
  <si>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</si>
  <si>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</si>
  <si>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</si>
  <si>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</si>
  <si>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</si>
  <si>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</si>
  <si>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</si>
  <si>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</si>
  <si>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</si>
  <si>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</si>
  <si>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</si>
  <si>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</si>
  <si>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</si>
  <si>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</si>
  <si>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</si>
  <si>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</si>
  <si>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</si>
  <si>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</si>
  <si>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</si>
  <si>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</si>
  <si>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</si>
  <si>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</si>
  <si>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</si>
  <si>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</si>
  <si>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</si>
  <si>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</si>
  <si>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</si>
  <si>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</si>
  <si>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</si>
  <si>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</si>
  <si>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</si>
  <si>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</si>
  <si>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</si>
  <si>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</si>
  <si>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</si>
  <si>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</si>
  <si>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</si>
  <si>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</si>
  <si>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</si>
  <si>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</si>
  <si>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</si>
  <si>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</si>
  <si>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</si>
  <si>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</si>
  <si>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</si>
  <si>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</si>
  <si>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</si>
  <si>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</si>
  <si>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</si>
  <si>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</si>
  <si>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</si>
  <si>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</si>
  <si>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</si>
  <si>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</si>
  <si>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</si>
  <si>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</si>
  <si>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</si>
  <si>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</si>
  <si>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</si>
  <si>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</si>
  <si>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</si>
  <si>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</si>
  <si>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</si>
  <si>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</si>
  <si>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</si>
  <si>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</si>
  <si>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</si>
  <si>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</si>
  <si>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</si>
  <si>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</si>
  <si>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</si>
  <si>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</si>
  <si>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</si>
  <si>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</si>
  <si>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</si>
  <si>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</si>
  <si>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</si>
  <si>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</si>
  <si>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</si>
  <si>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</si>
  <si>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</si>
  <si>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</si>
  <si>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</si>
  <si>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</si>
  <si>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</si>
  <si>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</si>
  <si>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</si>
  <si>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</si>
  <si>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</si>
  <si>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</si>
  <si>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</si>
  <si>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</si>
  <si>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</si>
  <si>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</si>
  <si>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</si>
  <si>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</si>
  <si>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</si>
  <si>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</si>
  <si>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</si>
  <si>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</si>
  <si>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</si>
  <si>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</si>
  <si>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</si>
  <si>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</si>
  <si>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</si>
  <si>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</si>
  <si>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</si>
  <si>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</si>
  <si>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</si>
  <si>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</si>
  <si>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</si>
  <si>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</si>
  <si>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</si>
  <si>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</si>
  <si>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</si>
  <si>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</si>
  <si>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</si>
  <si>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</si>
  <si>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</si>
  <si>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</si>
  <si>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</si>
  <si>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</si>
  <si>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</si>
  <si>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</si>
  <si>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</si>
  <si>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</si>
  <si>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</si>
  <si>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</si>
  <si>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</si>
  <si>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</si>
  <si>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</si>
  <si>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</si>
  <si>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</si>
  <si>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</si>
  <si>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</si>
  <si>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</si>
  <si>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</si>
  <si>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</si>
  <si>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</si>
  <si>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</si>
  <si>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</si>
  <si>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</si>
  <si>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</si>
  <si>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</si>
  <si>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</si>
  <si>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</si>
  <si>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</si>
  <si>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</si>
  <si>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</si>
  <si>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</si>
  <si>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</si>
  <si>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</si>
  <si>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</si>
  <si>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</si>
  <si>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</si>
  <si>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</si>
  <si>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</si>
  <si>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</si>
  <si>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</si>
  <si>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</si>
  <si>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</si>
  <si>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</si>
  <si>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</si>
  <si>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</si>
  <si>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</si>
  <si>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</si>
  <si>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</si>
  <si>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</si>
  <si>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</si>
  <si>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</si>
  <si>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</si>
  <si>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</si>
  <si>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</si>
  <si>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</si>
  <si>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</si>
  <si>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</si>
  <si>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</si>
  <si>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</si>
  <si>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</si>
  <si>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</si>
  <si>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</si>
  <si>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</si>
  <si>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</si>
  <si>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</si>
  <si>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</si>
  <si>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</si>
  <si>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</si>
  <si>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</si>
  <si>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</si>
  <si>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</si>
  <si>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</si>
  <si>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</si>
  <si>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</si>
  <si>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</si>
  <si>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</si>
  <si>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</si>
  <si>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</si>
  <si>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</si>
  <si>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</si>
  <si>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</si>
  <si>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</si>
  <si>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</si>
  <si>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</si>
  <si>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</si>
  <si>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</si>
  <si>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</si>
  <si>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</si>
  <si>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</si>
  <si>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</si>
  <si>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</si>
  <si>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</si>
  <si>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</si>
  <si>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</si>
  <si>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</si>
  <si>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</si>
  <si>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</si>
  <si>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</si>
  <si>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</si>
  <si>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</si>
  <si>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</si>
  <si>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</si>
  <si>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</si>
  <si>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</si>
  <si>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</si>
  <si>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</si>
  <si>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</si>
  <si>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</si>
  <si>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</si>
  <si>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</si>
  <si>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</si>
  <si>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</si>
  <si>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</si>
  <si>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</si>
  <si>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</si>
  <si>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</si>
  <si>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</si>
  <si>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</si>
  <si>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</si>
  <si>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</si>
  <si>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</si>
  <si>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</si>
  <si>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</si>
  <si>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</si>
  <si>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</si>
  <si>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</si>
  <si>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</si>
  <si>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</si>
  <si>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</si>
  <si>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</si>
  <si>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</si>
  <si>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</si>
  <si>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</si>
  <si>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</si>
  <si>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</si>
  <si>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</si>
  <si>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</si>
  <si>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</si>
  <si>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</si>
  <si>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</si>
  <si>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</si>
  <si>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</si>
  <si>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</si>
  <si>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</si>
  <si>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</si>
  <si>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</si>
  <si>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</si>
  <si>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</si>
  <si>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</si>
  <si>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</si>
  <si>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</si>
  <si>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</si>
  <si>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</si>
  <si>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</si>
  <si>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</si>
  <si>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</si>
  <si>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</si>
  <si>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</si>
  <si>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</si>
  <si>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</si>
  <si>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</si>
  <si>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</si>
  <si>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</si>
  <si>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</si>
  <si>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</si>
  <si>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</si>
  <si>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</si>
  <si>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</si>
  <si>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</si>
  <si>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</si>
  <si>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</si>
  <si>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</si>
  <si>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</si>
  <si>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</si>
  <si>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</si>
  <si>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</si>
  <si>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</si>
  <si>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</si>
  <si>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</si>
  <si>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</si>
  <si>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</si>
  <si>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</si>
  <si>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</si>
  <si>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</si>
  <si>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</si>
  <si>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</si>
  <si>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</si>
  <si>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</si>
  <si>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</si>
  <si>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</si>
  <si>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</si>
  <si>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</si>
  <si>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</si>
  <si>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</si>
  <si>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</si>
  <si>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</si>
  <si>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</si>
  <si>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</si>
  <si>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</si>
  <si>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</si>
  <si>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</si>
  <si>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</si>
  <si>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</si>
  <si>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</si>
  <si>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</si>
  <si>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</si>
  <si>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</si>
  <si>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</si>
  <si>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</si>
  <si>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</si>
  <si>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</si>
  <si>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</si>
  <si>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</si>
  <si>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</si>
  <si>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</si>
  <si>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</si>
  <si>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</si>
  <si>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</si>
  <si>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</si>
  <si>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</si>
  <si>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</si>
  <si>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</si>
  <si>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</si>
  <si>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</si>
  <si>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</si>
  <si>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</si>
  <si>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</si>
  <si>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</si>
  <si>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</si>
  <si>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</si>
  <si>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</si>
  <si>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</si>
  <si>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</si>
  <si>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</si>
  <si>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</si>
  <si>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</si>
  <si>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</si>
  <si>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</si>
  <si>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</si>
  <si>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</si>
  <si>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</si>
  <si>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</si>
  <si>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</si>
  <si>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</si>
  <si>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</si>
  <si>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</si>
  <si>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</si>
  <si>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</si>
  <si>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</si>
  <si>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</si>
  <si>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</si>
  <si>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</si>
  <si>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</si>
  <si>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</si>
  <si>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</si>
  <si>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</si>
  <si>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</si>
  <si>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</si>
  <si>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</si>
  <si>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</si>
  <si>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</si>
  <si>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</si>
  <si>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</si>
  <si>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</si>
  <si>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</si>
  <si>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</si>
  <si>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</si>
  <si>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</si>
  <si>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</si>
  <si>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</si>
  <si>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</si>
  <si>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</si>
  <si>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</si>
  <si>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</si>
  <si>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</si>
  <si>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</si>
  <si>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</si>
  <si>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</si>
  <si>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</si>
  <si>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</si>
  <si>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</si>
  <si>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</si>
  <si>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</si>
  <si>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</si>
  <si>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</si>
  <si>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</si>
  <si>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</si>
  <si>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</si>
  <si>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</si>
  <si>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</si>
  <si>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</si>
  <si>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</si>
  <si>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</si>
  <si>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</si>
  <si>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</si>
  <si>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</si>
  <si>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</si>
  <si>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</si>
  <si>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</si>
  <si>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</si>
  <si>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</si>
  <si>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</si>
  <si>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</si>
  <si>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</si>
  <si>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</si>
  <si>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</si>
  <si>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</si>
  <si>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</si>
  <si>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</si>
  <si>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</si>
  <si>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</si>
  <si>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</si>
  <si>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</si>
  <si>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</si>
  <si>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</si>
  <si>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</si>
  <si>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</si>
  <si>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</si>
  <si>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</si>
  <si>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</si>
  <si>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</si>
  <si>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</si>
  <si>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</si>
  <si>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</si>
  <si>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</si>
  <si>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</si>
  <si>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</si>
  <si>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</si>
  <si>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</si>
  <si>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</si>
  <si>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</si>
  <si>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</si>
  <si>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</si>
  <si>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</si>
  <si>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</si>
  <si>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</si>
  <si>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</si>
  <si>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</si>
  <si>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</si>
  <si>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</si>
  <si>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</si>
  <si>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</si>
  <si>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</si>
  <si>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</si>
  <si>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</si>
  <si>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</si>
  <si>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</si>
  <si>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</si>
  <si>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</si>
  <si>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</si>
  <si>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</si>
  <si>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</si>
  <si>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</si>
  <si>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</si>
  <si>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</si>
  <si>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</si>
  <si>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</si>
  <si>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</si>
  <si>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</si>
  <si>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</si>
  <si>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</si>
  <si>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</si>
  <si>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</si>
  <si>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</si>
  <si>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</si>
  <si>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</si>
  <si>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</si>
  <si>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</si>
  <si>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</si>
  <si>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</si>
  <si>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</si>
  <si>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</si>
  <si>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</si>
  <si>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</si>
  <si>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</si>
  <si>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</si>
  <si>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</si>
  <si>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</si>
  <si>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</si>
  <si>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</si>
  <si>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</si>
  <si>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</si>
  <si>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</si>
  <si>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</si>
  <si>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</si>
  <si>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</si>
  <si>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</si>
  <si>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</si>
  <si>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</si>
  <si>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</si>
  <si>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</si>
  <si>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</si>
  <si>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</si>
  <si>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</si>
  <si>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</si>
  <si>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</si>
  <si>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</si>
  <si>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</si>
  <si>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</si>
  <si>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</si>
  <si>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</si>
  <si>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</si>
  <si>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</si>
  <si>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</si>
  <si>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</si>
  <si>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</si>
  <si>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</si>
  <si>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</si>
  <si>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</si>
  <si>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</si>
  <si>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</si>
  <si>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</si>
  <si>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</si>
  <si>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</si>
  <si>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</si>
  <si>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</si>
  <si>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</si>
  <si>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</si>
  <si>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</si>
  <si>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</si>
  <si>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</si>
  <si>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</si>
  <si>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</si>
  <si>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</si>
  <si>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</si>
  <si>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</si>
  <si>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</si>
  <si>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</si>
  <si>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</si>
  <si>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</si>
  <si>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</si>
  <si>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</si>
  <si>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</si>
  <si>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</si>
  <si>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</si>
  <si>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</si>
  <si>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</si>
  <si>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</si>
  <si>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</si>
  <si>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</si>
  <si>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</si>
  <si>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</si>
  <si>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</si>
  <si>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</si>
  <si>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</si>
  <si>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</si>
  <si>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</si>
  <si>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</si>
  <si>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</si>
  <si>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</si>
  <si>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</si>
  <si>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</si>
  <si>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</si>
  <si>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</si>
  <si>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</si>
  <si>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</si>
  <si>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</si>
  <si>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</si>
  <si>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</si>
  <si>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</si>
  <si>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</si>
  <si>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</si>
  <si>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</si>
  <si>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</si>
  <si>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</si>
  <si>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</si>
  <si>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</si>
  <si>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</si>
  <si>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</si>
  <si>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</si>
  <si>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</si>
  <si>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</si>
  <si>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</si>
  <si>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</si>
  <si>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</si>
  <si>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</si>
  <si>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</si>
  <si>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</si>
  <si>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</si>
  <si>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</si>
  <si>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</si>
  <si>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</si>
  <si>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</si>
  <si>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</si>
  <si>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</si>
  <si>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</si>
  <si>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</si>
  <si>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</si>
  <si>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</si>
  <si>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</si>
  <si>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</si>
  <si>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</si>
  <si>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</si>
  <si>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</si>
  <si>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</si>
  <si>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</si>
  <si>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</si>
  <si>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</si>
  <si>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</si>
  <si>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</si>
  <si>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</si>
  <si>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</si>
  <si>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</si>
  <si>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</si>
  <si>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</si>
  <si>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</si>
  <si>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</si>
  <si>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</si>
  <si>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</si>
  <si>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</si>
  <si>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</si>
  <si>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</si>
  <si>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</si>
  <si>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</si>
  <si>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</si>
  <si>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</si>
  <si>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</si>
  <si>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</si>
  <si>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</si>
  <si>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</si>
  <si>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</si>
  <si>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</si>
  <si>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</si>
  <si>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</si>
  <si>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</si>
  <si>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</si>
  <si>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</si>
  <si>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</si>
  <si>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</si>
  <si>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</si>
  <si>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</si>
  <si>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</si>
  <si>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</si>
  <si>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</si>
  <si>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</si>
  <si>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</si>
  <si>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</si>
  <si>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</si>
  <si>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</si>
  <si>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</si>
  <si>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</si>
  <si>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</si>
  <si>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</si>
  <si>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</si>
  <si>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</si>
  <si>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</si>
  <si>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</si>
  <si>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</si>
  <si>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</si>
  <si>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</si>
  <si>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</si>
  <si>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</si>
  <si>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</si>
  <si>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</si>
  <si>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</si>
  <si>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</si>
  <si>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</si>
  <si>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</si>
  <si>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</si>
  <si>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</si>
  <si>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</si>
  <si>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</si>
  <si>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</si>
  <si>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</si>
  <si>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</si>
  <si>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</si>
  <si>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</si>
  <si>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</si>
  <si>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</si>
  <si>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</si>
  <si>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</si>
  <si>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</si>
  <si>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</si>
  <si>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</si>
  <si>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</si>
  <si>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</si>
  <si>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</si>
  <si>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</si>
  <si>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</si>
  <si>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</si>
  <si>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</si>
  <si>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</si>
  <si>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</si>
  <si>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</si>
  <si>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</si>
  <si>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</si>
  <si>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</si>
  <si>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</si>
  <si>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</si>
  <si>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</si>
  <si>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</si>
  <si>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</si>
  <si>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</si>
  <si>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</si>
  <si>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</si>
  <si>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</si>
  <si>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</si>
  <si>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</si>
  <si>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</si>
  <si>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</si>
  <si>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</si>
  <si>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</si>
  <si>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</si>
  <si>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</si>
  <si>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</si>
  <si>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</si>
  <si>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</si>
  <si>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</si>
  <si>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</si>
  <si>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</si>
  <si>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</si>
  <si>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</si>
  <si>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</si>
  <si>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</si>
  <si>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</si>
  <si>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</si>
  <si>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</si>
  <si>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</si>
  <si>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</si>
  <si>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</si>
  <si>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</si>
  <si>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</si>
  <si>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</si>
  <si>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</si>
  <si>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</si>
  <si>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</si>
  <si>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</si>
  <si>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</si>
  <si>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</si>
  <si>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</si>
  <si>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</si>
  <si>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</si>
  <si>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</si>
  <si>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</si>
  <si>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</si>
  <si>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</si>
  <si>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</si>
  <si>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</si>
  <si>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</si>
  <si>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</si>
  <si>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</si>
  <si>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</si>
  <si>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</si>
  <si>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</si>
  <si>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</si>
  <si>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</si>
  <si>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</si>
  <si>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</si>
  <si>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</si>
  <si>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</si>
  <si>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</si>
  <si>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</si>
  <si>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</si>
  <si>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</si>
  <si>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</si>
  <si>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</si>
  <si>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</si>
  <si>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</si>
  <si>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</si>
  <si>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</si>
  <si>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</si>
  <si>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</si>
  <si>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</si>
  <si>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</si>
  <si>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</si>
  <si>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</si>
  <si>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</si>
  <si>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</si>
  <si>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</si>
  <si>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</si>
  <si>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</si>
  <si>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</si>
  <si>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</si>
  <si>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</si>
  <si>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</si>
  <si>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</si>
  <si>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</si>
  <si>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</si>
  <si>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</si>
  <si>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</si>
  <si>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</si>
  <si>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</si>
  <si>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</si>
  <si>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</si>
  <si>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</si>
  <si>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</si>
  <si>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</si>
  <si>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</si>
  <si>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</si>
  <si>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</si>
  <si>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</si>
  <si>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</si>
  <si>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</si>
  <si>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</si>
  <si>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</si>
  <si>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</si>
  <si>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</si>
  <si>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</si>
  <si>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</si>
  <si>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</si>
  <si>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</si>
  <si>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</si>
  <si>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</si>
  <si>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</si>
  <si>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</si>
  <si>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</si>
  <si>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</si>
  <si>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</si>
  <si>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</si>
  <si>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</si>
  <si>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</si>
  <si>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</si>
  <si>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</si>
  <si>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</si>
  <si>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</si>
  <si>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</si>
  <si>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</si>
  <si>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</si>
  <si>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</si>
  <si>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</si>
  <si>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</si>
  <si>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</si>
  <si>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</si>
  <si>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</si>
  <si>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</si>
  <si>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</si>
  <si>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</si>
  <si>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</si>
  <si>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</si>
  <si>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</si>
  <si>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</si>
  <si>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</si>
  <si>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</si>
  <si>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</si>
  <si>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</si>
  <si>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</si>
  <si>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</si>
  <si>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</si>
  <si>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</si>
  <si>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</si>
  <si>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</si>
  <si>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</si>
  <si>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</si>
  <si>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</si>
  <si>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</si>
  <si>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</si>
  <si>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</si>
  <si>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</si>
  <si>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</si>
  <si>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</si>
  <si>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</si>
  <si>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</si>
  <si>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</si>
  <si>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</si>
  <si>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</si>
  <si>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</si>
  <si>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</si>
  <si>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</si>
  <si>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</si>
  <si>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</si>
  <si>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</si>
  <si>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</si>
  <si>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</si>
  <si>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</si>
  <si>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</si>
  <si>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</si>
  <si>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</si>
  <si>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</si>
  <si>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</si>
  <si>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</si>
  <si>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</si>
  <si>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</si>
  <si>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</si>
  <si>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</si>
  <si>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</si>
  <si>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</si>
  <si>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</si>
  <si>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</si>
  <si>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</si>
  <si>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</si>
  <si>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</si>
  <si>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</si>
  <si>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</si>
  <si>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</si>
  <si>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</si>
  <si>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</si>
  <si>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</si>
  <si>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</si>
  <si>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</si>
  <si>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</si>
  <si>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</si>
  <si>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</si>
  <si>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</si>
  <si>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</si>
  <si>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</si>
  <si>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</si>
  <si>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</si>
  <si>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</si>
  <si>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</si>
  <si>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</si>
  <si>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</si>
  <si>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</si>
  <si>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</si>
  <si>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</si>
  <si>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</si>
  <si>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</si>
  <si>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</si>
  <si>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</si>
  <si>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</si>
  <si>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</si>
  <si>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</si>
  <si>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</si>
  <si>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</si>
  <si>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</si>
  <si>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</si>
  <si>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</si>
  <si>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</si>
  <si>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</si>
  <si>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</si>
  <si>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</si>
  <si>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</si>
  <si>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</si>
  <si>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</si>
  <si>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</si>
  <si>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</si>
  <si>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</si>
  <si>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</si>
  <si>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</si>
  <si>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</si>
  <si>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</si>
  <si>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</si>
  <si>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</si>
  <si>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</si>
  <si>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</si>
  <si>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</si>
  <si>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</si>
  <si>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</si>
  <si>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</si>
  <si>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</si>
  <si>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</si>
  <si>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</si>
  <si>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</si>
  <si>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</si>
  <si>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</si>
  <si>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</si>
  <si>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</si>
  <si>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</si>
  <si>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</si>
  <si>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</si>
  <si>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</si>
  <si>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</si>
  <si>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</si>
  <si>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</si>
  <si>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</si>
  <si>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</si>
  <si>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</si>
  <si>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</si>
  <si>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</si>
  <si>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</si>
  <si>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</si>
  <si>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</si>
  <si>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</si>
  <si>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</si>
  <si>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</si>
  <si>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</si>
  <si>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</si>
  <si>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</si>
  <si>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</si>
  <si>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</si>
  <si>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</si>
  <si>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</si>
  <si>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</si>
  <si>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</si>
  <si>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</si>
  <si>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</si>
  <si>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</si>
  <si>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</si>
  <si>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</si>
  <si>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</si>
  <si>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</si>
  <si>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</si>
  <si>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</si>
  <si>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</si>
  <si>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</si>
  <si>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</si>
  <si>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</si>
  <si>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</si>
  <si>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</si>
  <si>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</si>
  <si>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</si>
  <si>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</si>
  <si>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</si>
  <si>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</si>
  <si>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</si>
  <si>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</si>
  <si>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</si>
  <si>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</si>
  <si>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</si>
  <si>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</si>
  <si>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</si>
  <si>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</si>
  <si>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</si>
  <si>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</si>
  <si>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</si>
  <si>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</si>
  <si>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</si>
  <si>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</si>
  <si>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</si>
  <si>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</si>
  <si>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</si>
  <si>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</si>
  <si>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</si>
  <si>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</si>
  <si>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</si>
  <si>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</si>
  <si>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</si>
  <si>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</si>
  <si>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</si>
  <si>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</si>
  <si>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</si>
  <si>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</si>
  <si>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</si>
  <si>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</si>
  <si>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</si>
  <si>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</si>
  <si>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</si>
  <si>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</si>
  <si>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</si>
  <si>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</si>
  <si>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</si>
  <si>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</si>
  <si>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</si>
  <si>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</si>
  <si>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</si>
  <si>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</si>
  <si>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</si>
  <si>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</si>
  <si>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</si>
  <si>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</si>
  <si>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</si>
  <si>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</si>
  <si>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</si>
  <si>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</si>
  <si>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</si>
  <si>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</si>
  <si>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</si>
  <si>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</si>
  <si>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</si>
  <si>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</si>
  <si>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</si>
  <si>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</si>
  <si>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</si>
  <si>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</si>
  <si>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</si>
  <si>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</si>
  <si>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</si>
  <si>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</si>
  <si>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</si>
  <si>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</si>
  <si>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</si>
  <si>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</si>
  <si>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</si>
  <si>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</si>
  <si>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</si>
  <si>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</si>
  <si>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</si>
  <si>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</si>
  <si>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</si>
  <si>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</si>
  <si>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</si>
  <si>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</si>
  <si>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</si>
  <si>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</si>
  <si>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</si>
  <si>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</si>
  <si>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</si>
  <si>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</si>
  <si>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</si>
  <si>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</si>
  <si>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</si>
  <si>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</si>
  <si>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</si>
  <si>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</si>
  <si>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</si>
  <si>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</si>
  <si>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</si>
  <si>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</si>
  <si>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</si>
  <si>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</si>
  <si>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</si>
  <si>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</si>
  <si>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</si>
  <si>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</si>
  <si>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</si>
  <si>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</si>
  <si>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</si>
  <si>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</si>
  <si>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</si>
  <si>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</si>
  <si>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</si>
  <si>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</si>
  <si>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</si>
  <si>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</si>
  <si>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</si>
  <si>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</si>
  <si>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</si>
  <si>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</si>
  <si>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</si>
  <si>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</si>
  <si>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</si>
  <si>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</si>
  <si>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</si>
  <si>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</si>
  <si>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</si>
  <si>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</si>
  <si>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</si>
  <si>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</si>
  <si>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</si>
  <si>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</si>
  <si>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</si>
  <si>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</si>
  <si>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</si>
  <si>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</si>
  <si>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</si>
  <si>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</si>
  <si>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</si>
  <si>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</si>
  <si>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</si>
  <si>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</si>
  <si>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</si>
  <si>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</si>
  <si>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</si>
  <si>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</si>
  <si>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</si>
  <si>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</si>
  <si>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</si>
  <si>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</si>
  <si>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</si>
  <si>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</si>
  <si>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</si>
  <si>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</si>
  <si>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</si>
  <si>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</si>
  <si>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</si>
  <si>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</si>
  <si>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</si>
  <si>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</si>
  <si>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</si>
  <si>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</si>
  <si>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</si>
  <si>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</si>
  <si>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</si>
  <si>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</si>
  <si>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</si>
  <si>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</si>
  <si>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</si>
  <si>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</si>
  <si>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</si>
  <si>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</si>
  <si>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</si>
  <si>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</si>
  <si>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</si>
  <si>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</si>
  <si>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</si>
  <si>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</si>
  <si>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</si>
  <si>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</si>
  <si>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</si>
  <si>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</si>
  <si>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</si>
  <si>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</si>
  <si>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</si>
  <si>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</si>
  <si>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</si>
  <si>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</si>
  <si>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</si>
  <si>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</si>
  <si>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</si>
  <si>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</si>
  <si>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</si>
  <si>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</si>
  <si>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</si>
  <si>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</si>
  <si>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</si>
  <si>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</si>
  <si>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</si>
  <si>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</si>
  <si>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</si>
  <si>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</si>
  <si>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</si>
  <si>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</si>
  <si>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</si>
  <si>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</si>
  <si>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</si>
  <si>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</si>
  <si>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</si>
  <si>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</si>
  <si>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</si>
  <si>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</si>
  <si>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</si>
  <si>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</si>
  <si>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</si>
  <si>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</si>
  <si>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</si>
  <si>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</si>
  <si>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</si>
  <si>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</si>
  <si>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</si>
  <si>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</si>
  <si>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</si>
  <si>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</si>
  <si>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</si>
  <si>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</si>
  <si>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</si>
  <si>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</si>
  <si>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</si>
  <si>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</si>
  <si>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</si>
  <si>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</si>
  <si>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</si>
  <si>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</si>
  <si>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</si>
  <si>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</si>
  <si>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</si>
  <si>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</si>
  <si>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</si>
  <si>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</si>
  <si>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</si>
  <si>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</si>
  <si>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</si>
  <si>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</si>
  <si>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</si>
  <si>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</si>
  <si>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</si>
  <si>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</si>
  <si>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</si>
  <si>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</si>
  <si>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</si>
  <si>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</si>
  <si>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</si>
  <si>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</si>
  <si>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</si>
  <si>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</si>
  <si>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</si>
  <si>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</si>
  <si>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</si>
  <si>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</si>
  <si>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</si>
  <si>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</si>
  <si>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</si>
  <si>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</si>
  <si>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</si>
  <si>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</si>
  <si>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</si>
  <si>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</si>
  <si>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</si>
  <si>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</si>
  <si>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</si>
  <si>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</si>
  <si>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</si>
  <si>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</si>
  <si>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</si>
  <si>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</si>
  <si>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</si>
  <si>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</si>
  <si>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</si>
  <si>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</si>
  <si>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</si>
  <si>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</si>
  <si>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</si>
  <si>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</si>
  <si>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</si>
  <si>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</si>
  <si>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</si>
  <si>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</si>
  <si>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</si>
  <si>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</si>
  <si>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</si>
  <si>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</si>
  <si>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</si>
  <si>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</si>
  <si>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</si>
  <si>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</si>
  <si>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</si>
  <si>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</si>
  <si>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</si>
  <si>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</si>
  <si>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</si>
  <si>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</si>
  <si>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</si>
  <si>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</si>
  <si>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</si>
  <si>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</si>
  <si>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</si>
  <si>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</si>
  <si>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</si>
  <si>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</si>
  <si>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</si>
  <si>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</si>
  <si>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</si>
  <si>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</si>
  <si>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</si>
  <si>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</si>
  <si>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</si>
  <si>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</si>
  <si>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</si>
  <si>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</si>
  <si>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</si>
  <si>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</si>
  <si>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</si>
  <si>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</si>
  <si>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</si>
  <si>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</si>
  <si>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</si>
  <si>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</si>
  <si>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</si>
  <si>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</si>
  <si>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</si>
  <si>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</si>
  <si>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</si>
  <si>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</si>
  <si>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</si>
  <si>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</si>
  <si>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</si>
  <si>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</si>
  <si>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</si>
  <si>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</si>
  <si>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</si>
  <si>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</si>
  <si>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</si>
  <si>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</si>
  <si>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</si>
  <si>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</si>
  <si>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</si>
  <si>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</si>
  <si>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</si>
  <si>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</si>
  <si>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</si>
  <si>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</si>
  <si>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</si>
  <si>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</si>
  <si>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</si>
  <si>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</si>
  <si>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</si>
  <si>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</si>
  <si>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</si>
  <si>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</si>
  <si>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</si>
  <si>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</si>
  <si>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</si>
  <si>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</si>
  <si>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</si>
  <si>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</si>
  <si>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</si>
  <si>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</si>
  <si>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</si>
  <si>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</si>
  <si>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</si>
  <si>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</si>
  <si>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</si>
  <si>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</si>
  <si>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</si>
  <si>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</si>
  <si>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</si>
  <si>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</si>
  <si>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</si>
  <si>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</si>
  <si>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</si>
  <si>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</si>
  <si>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</si>
  <si>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</si>
  <si>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</si>
  <si>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</si>
  <si>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</si>
  <si>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</si>
  <si>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</si>
  <si>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</si>
  <si>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</si>
  <si>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</si>
  <si>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</si>
  <si>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</si>
  <si>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</si>
  <si>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</si>
  <si>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</si>
  <si>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</si>
  <si>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</si>
  <si>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</si>
  <si>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</si>
  <si>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</si>
  <si>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</si>
  <si>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</si>
  <si>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</si>
  <si>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</si>
  <si>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</si>
  <si>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</si>
  <si>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</si>
  <si>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</si>
  <si>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</si>
  <si>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</si>
  <si>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</si>
  <si>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</si>
  <si>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</si>
  <si>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</si>
  <si>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</si>
  <si>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</si>
  <si>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</si>
  <si>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</si>
  <si>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</si>
  <si>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</si>
  <si>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</si>
  <si>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</si>
  <si>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</si>
  <si>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</si>
  <si>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</si>
  <si>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</si>
  <si>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</si>
  <si>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</si>
  <si>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</si>
  <si>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</si>
  <si>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</si>
  <si>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</si>
  <si>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</si>
  <si>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</si>
  <si>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</si>
  <si>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</si>
  <si>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</si>
  <si>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</si>
  <si>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</si>
  <si>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</si>
  <si>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</si>
  <si>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</si>
  <si>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</si>
  <si>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</si>
  <si>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</si>
  <si>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</si>
  <si>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</si>
  <si>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</si>
  <si>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</si>
  <si>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</si>
  <si>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</si>
  <si>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</si>
  <si>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</si>
  <si>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</si>
  <si>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</si>
  <si>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</si>
  <si>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</si>
  <si>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</si>
  <si>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</si>
  <si>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</si>
  <si>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</si>
  <si>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</si>
  <si>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</si>
  <si>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</si>
  <si>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</si>
  <si>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</si>
  <si>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</si>
  <si>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</si>
  <si>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</si>
  <si>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</si>
  <si>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</si>
  <si>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</si>
  <si>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</si>
  <si>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</si>
  <si>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</si>
  <si>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</si>
  <si>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</si>
  <si>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</si>
  <si>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</si>
  <si>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</si>
  <si>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</si>
  <si>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</si>
  <si>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</si>
  <si>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</si>
  <si>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</si>
  <si>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</si>
  <si>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</si>
  <si>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</si>
  <si>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</si>
  <si>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</si>
  <si>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</si>
  <si>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</si>
  <si>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</si>
  <si>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</si>
  <si>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</si>
  <si>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</si>
  <si>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</si>
  <si>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</si>
  <si>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</si>
  <si>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</si>
  <si>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</si>
  <si>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</si>
  <si>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</si>
  <si>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</si>
  <si>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</si>
  <si>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</si>
  <si>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</si>
  <si>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</si>
  <si>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</si>
  <si>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</si>
  <si>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</si>
  <si>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</si>
  <si>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</si>
  <si>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</si>
  <si>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</si>
  <si>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</si>
  <si>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</si>
  <si>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</si>
  <si>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</si>
  <si>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</si>
  <si>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</si>
  <si>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</si>
  <si>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</si>
  <si>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</si>
  <si>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</si>
  <si>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</si>
  <si>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</si>
  <si>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</si>
  <si>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</si>
  <si>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</si>
  <si>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</si>
  <si>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</si>
  <si>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</si>
  <si>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</si>
  <si>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</si>
  <si>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</si>
  <si>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</si>
  <si>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</si>
  <si>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</si>
  <si>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</si>
  <si>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</si>
  <si>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</si>
  <si>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</si>
  <si>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</si>
  <si>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</si>
  <si>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</si>
  <si>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</si>
  <si>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</si>
  <si>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</si>
  <si>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</si>
  <si>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</si>
  <si>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</si>
  <si>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</si>
  <si>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</si>
  <si>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</si>
  <si>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</si>
  <si>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</si>
  <si>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</si>
  <si>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</si>
  <si>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</si>
  <si>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</si>
  <si>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</si>
  <si>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</si>
  <si>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</si>
  <si>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</si>
  <si>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</si>
  <si>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</si>
  <si>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</si>
  <si>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</si>
  <si>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</si>
  <si>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</si>
  <si>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</si>
  <si>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</si>
  <si>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</si>
  <si>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</si>
  <si>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</si>
  <si>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</si>
  <si>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</si>
  <si>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</si>
  <si>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</si>
  <si>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</si>
  <si>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</si>
  <si>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</si>
  <si>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</si>
  <si>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</si>
  <si>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</si>
  <si>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</si>
  <si>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</si>
  <si>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</si>
  <si>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</si>
  <si>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</si>
  <si>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</si>
  <si>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</si>
  <si>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</si>
  <si>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</si>
  <si>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</si>
  <si>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</si>
  <si>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</si>
  <si>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</si>
  <si>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</si>
  <si>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</si>
  <si>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</si>
  <si>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</si>
  <si>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</si>
  <si>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</si>
  <si>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</si>
  <si>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</si>
  <si>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</si>
  <si>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</si>
  <si>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</si>
  <si>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</si>
  <si>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</si>
  <si>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</si>
  <si>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</si>
  <si>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</si>
  <si>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</si>
  <si>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</si>
  <si>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</si>
  <si>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</si>
  <si>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</si>
  <si>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</si>
  <si>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</si>
  <si>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</si>
  <si>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</si>
  <si>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</si>
  <si>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</si>
  <si>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</si>
  <si>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</si>
  <si>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</si>
  <si>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</si>
  <si>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</si>
  <si>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</si>
  <si>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</si>
  <si>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</si>
  <si>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</si>
  <si>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</si>
  <si>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</si>
  <si>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</si>
  <si>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</si>
  <si>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</si>
  <si>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</si>
  <si>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</si>
  <si>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</si>
  <si>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</si>
  <si>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</si>
  <si>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</si>
  <si>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</si>
  <si>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</si>
  <si>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</si>
  <si>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</si>
  <si>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</si>
  <si>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</si>
  <si>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</si>
  <si>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</si>
  <si>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</si>
  <si>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</si>
  <si>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</si>
  <si>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</si>
  <si>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</si>
  <si>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</si>
  <si>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</si>
  <si>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</si>
  <si>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</si>
  <si>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</si>
  <si>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</si>
  <si>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</si>
  <si>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</si>
  <si>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</si>
  <si>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</si>
  <si>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</si>
  <si>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</si>
  <si>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</si>
  <si>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</si>
  <si>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</si>
  <si>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</si>
  <si>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</si>
  <si>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</si>
  <si>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</si>
  <si>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</si>
  <si>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</si>
  <si>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</si>
  <si>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</si>
  <si>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</si>
  <si>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</si>
  <si>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</si>
  <si>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</si>
  <si>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</si>
  <si>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</si>
  <si>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</si>
  <si>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</si>
  <si>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</si>
  <si>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</si>
  <si>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</si>
  <si>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</si>
  <si>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</si>
  <si>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</si>
  <si>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</si>
  <si>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</si>
  <si>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</si>
  <si>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</si>
  <si>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</si>
  <si>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</si>
  <si>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</si>
  <si>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</si>
  <si>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</si>
  <si>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</si>
  <si>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</si>
  <si>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</si>
  <si>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</si>
  <si>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</si>
  <si>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</si>
  <si>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</si>
  <si>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</si>
  <si>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</si>
  <si>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</si>
  <si>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</si>
  <si>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</si>
  <si>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</si>
  <si>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</si>
  <si>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</si>
  <si>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</si>
  <si>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</si>
  <si>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</si>
  <si>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</si>
  <si>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</si>
  <si>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</si>
  <si>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</si>
  <si>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</si>
  <si>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</si>
  <si>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</si>
  <si>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</si>
  <si>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</si>
  <si>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</si>
  <si>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</si>
  <si>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</si>
  <si>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</si>
  <si>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</si>
  <si>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</si>
  <si>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</si>
  <si>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</si>
  <si>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</si>
  <si>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</si>
  <si>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</si>
  <si>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</si>
  <si>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</si>
  <si>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</si>
  <si>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</si>
  <si>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</si>
  <si>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</si>
  <si>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</si>
  <si>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</si>
  <si>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</si>
  <si>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</si>
  <si>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</si>
  <si>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</si>
  <si>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</si>
  <si>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</si>
  <si>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</si>
  <si>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</si>
  <si>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</si>
  <si>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</si>
  <si>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</si>
  <si>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</si>
  <si>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</si>
  <si>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</si>
  <si>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</si>
  <si>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</si>
  <si>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</si>
  <si>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</si>
  <si>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</si>
  <si>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</si>
  <si>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</si>
  <si>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</si>
  <si>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</si>
  <si>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</si>
  <si>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</si>
  <si>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</si>
  <si>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</si>
  <si>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</si>
  <si>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</si>
  <si>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</si>
  <si>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</si>
  <si>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</si>
  <si>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</si>
  <si>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</si>
  <si>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</si>
  <si>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</si>
  <si>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</si>
  <si>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</si>
  <si>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</si>
  <si>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</si>
  <si>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</si>
  <si>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</si>
  <si>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</si>
  <si>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</si>
  <si>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</si>
  <si>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</si>
  <si>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</si>
  <si>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</si>
  <si>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</si>
  <si>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</si>
  <si>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</si>
  <si>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</si>
  <si>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</si>
  <si>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</si>
  <si>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</si>
  <si>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</si>
  <si>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</si>
  <si>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</si>
  <si>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</si>
  <si>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</si>
  <si>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</si>
  <si>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</si>
  <si>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</si>
  <si>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</si>
  <si>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</si>
  <si>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</si>
  <si>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</si>
  <si>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</si>
  <si>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</si>
  <si>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</si>
  <si>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</si>
  <si>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</si>
  <si>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</si>
  <si>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</si>
  <si>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</si>
  <si>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</si>
  <si>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</si>
  <si>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</si>
  <si>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</si>
  <si>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</si>
  <si>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</si>
  <si>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</si>
  <si>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</si>
  <si>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</si>
  <si>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</si>
  <si>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</si>
  <si>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</si>
  <si>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</si>
  <si>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</si>
  <si>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</si>
  <si>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</si>
  <si>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</si>
  <si>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</si>
  <si>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</si>
  <si>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</si>
  <si>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</si>
  <si>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</si>
  <si>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</si>
  <si>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</si>
  <si>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</si>
  <si>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</si>
  <si>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</si>
  <si>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</si>
  <si>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</si>
  <si>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</si>
  <si>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</si>
  <si>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</si>
  <si>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</si>
  <si>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</si>
  <si>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</si>
  <si>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</si>
  <si>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</si>
  <si>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</si>
  <si>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</si>
  <si>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</si>
  <si>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</si>
  <si>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</si>
  <si>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</si>
  <si>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</si>
  <si>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</si>
  <si>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</si>
  <si>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</si>
  <si>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</si>
  <si>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</si>
  <si>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</si>
  <si>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</si>
  <si>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</si>
  <si>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</si>
  <si>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</si>
  <si>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</si>
  <si>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</si>
  <si>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</si>
  <si>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</si>
  <si>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</si>
  <si>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</si>
  <si>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</si>
  <si>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</si>
  <si>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</si>
  <si>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</si>
  <si>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</si>
  <si>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</si>
  <si>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</si>
  <si>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</si>
  <si>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</si>
  <si>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</si>
  <si>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</si>
  <si>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</si>
  <si>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</si>
  <si>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</si>
  <si>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</si>
  <si>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</si>
  <si>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</si>
  <si>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</si>
  <si>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</si>
  <si>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</si>
  <si>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</si>
  <si>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</si>
  <si>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</si>
  <si>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</si>
  <si>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</si>
  <si>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</si>
  <si>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</si>
  <si>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</si>
  <si>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</si>
  <si>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</si>
  <si>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</si>
  <si>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</si>
  <si>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</si>
  <si>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</si>
  <si>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</si>
  <si>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</si>
  <si>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</si>
  <si>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</si>
  <si>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</si>
  <si>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</si>
  <si>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</si>
  <si>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</si>
  <si>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</si>
  <si>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</si>
  <si>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</si>
  <si>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</si>
  <si>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</si>
  <si>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</si>
  <si>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</si>
  <si>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</si>
  <si>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</si>
  <si>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</si>
  <si>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</si>
  <si>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</si>
  <si>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</si>
  <si>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</si>
  <si>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</si>
  <si>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</si>
  <si>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</si>
  <si>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</si>
  <si>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</si>
  <si>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</si>
  <si>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</si>
  <si>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</si>
  <si>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</si>
  <si>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</si>
  <si>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</si>
  <si>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</si>
  <si>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</si>
  <si>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</si>
  <si>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</si>
  <si>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</si>
  <si>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</si>
  <si>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</si>
  <si>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</si>
  <si>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</si>
  <si>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</si>
  <si>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</si>
  <si>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</si>
  <si>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</si>
  <si>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</si>
  <si>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</si>
  <si>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</si>
  <si>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</si>
  <si>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</si>
  <si>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</si>
  <si>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</si>
  <si>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</si>
  <si>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</si>
  <si>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</si>
  <si>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</si>
  <si>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</si>
  <si>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</si>
  <si>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</si>
  <si>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</si>
  <si>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</si>
  <si>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</si>
  <si>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</si>
  <si>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</si>
  <si>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</si>
  <si>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</si>
  <si>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</si>
  <si>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</si>
  <si>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</si>
  <si>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</si>
  <si>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</si>
  <si>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</si>
  <si>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</si>
  <si>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</si>
  <si>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</si>
  <si>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</si>
  <si>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</si>
  <si>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</si>
  <si>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</si>
  <si>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</si>
  <si>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</si>
  <si>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</si>
  <si>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</si>
  <si>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</si>
  <si>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</si>
  <si>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</si>
  <si>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</si>
  <si>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</si>
  <si>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</si>
  <si>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</si>
  <si>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</si>
  <si>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</si>
  <si>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</si>
  <si>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</si>
  <si>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</si>
  <si>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</si>
  <si>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</si>
  <si>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</si>
  <si>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</si>
  <si>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</si>
  <si>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</si>
  <si>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</si>
  <si>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</si>
  <si>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</si>
  <si>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</si>
  <si>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</si>
  <si>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</si>
  <si>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</si>
  <si>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</si>
  <si>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</si>
  <si>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</si>
  <si>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</si>
  <si>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</si>
  <si>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</si>
  <si>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</si>
  <si>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</si>
  <si>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</si>
  <si>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</si>
  <si>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</si>
  <si>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</si>
  <si>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</si>
  <si>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</si>
  <si>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</si>
  <si>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</si>
  <si>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</si>
  <si>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</si>
  <si>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</si>
  <si>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</si>
  <si>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</si>
  <si>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</si>
  <si>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</si>
  <si>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</si>
  <si>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</si>
  <si>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</si>
  <si>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</si>
  <si>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</si>
  <si>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</si>
  <si>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</si>
  <si>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</si>
  <si>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</si>
  <si>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</si>
  <si>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</si>
  <si>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</si>
  <si>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</si>
  <si>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</si>
  <si>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</si>
  <si>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</si>
  <si>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</si>
  <si>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</si>
  <si>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</si>
  <si>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</si>
  <si>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</si>
  <si>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</si>
  <si>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</si>
  <si>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</si>
  <si>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</si>
  <si>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</si>
  <si>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</si>
  <si>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</si>
  <si>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</si>
  <si>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</si>
  <si>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</si>
  <si>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</si>
  <si>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</si>
  <si>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</si>
  <si>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</si>
  <si>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</si>
  <si>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</si>
  <si>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</si>
  <si>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</si>
  <si>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</si>
  <si>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</si>
  <si>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</si>
  <si>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</si>
  <si>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</si>
  <si>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</si>
  <si>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</si>
  <si>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</si>
  <si>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</si>
  <si>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</si>
  <si>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</si>
  <si>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</si>
  <si>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</si>
  <si>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</si>
  <si>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</si>
  <si>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</si>
  <si>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</si>
  <si>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</si>
  <si>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</si>
  <si>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</si>
  <si>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</si>
  <si>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</si>
  <si>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</si>
  <si>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</si>
  <si>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</si>
  <si>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</si>
  <si>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</si>
  <si>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</si>
  <si>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</si>
  <si>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</si>
  <si>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</si>
  <si>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</si>
  <si>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</si>
  <si>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</si>
  <si>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</si>
  <si>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</si>
  <si>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</si>
  <si>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</si>
  <si>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</si>
  <si>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</si>
  <si>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</si>
  <si>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</si>
  <si>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</si>
  <si>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</si>
  <si>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</si>
  <si>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</si>
  <si>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</si>
  <si>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</si>
  <si>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</si>
  <si>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</si>
  <si>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</si>
  <si>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</si>
  <si>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</si>
  <si>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</si>
  <si>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</si>
  <si>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</si>
  <si>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</si>
  <si>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</si>
  <si>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</si>
  <si>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</si>
  <si>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</si>
  <si>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</si>
  <si>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</si>
  <si>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</si>
  <si>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</si>
  <si>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</si>
  <si>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</si>
  <si>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</si>
  <si>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</si>
  <si>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</si>
  <si>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</si>
  <si>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</si>
  <si>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</si>
  <si>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</si>
  <si>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</si>
  <si>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</si>
  <si>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</si>
  <si>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</si>
  <si>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</si>
  <si>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</si>
  <si>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</si>
  <si>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</si>
  <si>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</si>
  <si>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</si>
  <si>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</si>
  <si>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</si>
  <si>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</si>
  <si>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</si>
  <si>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</si>
  <si>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</si>
  <si>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</si>
  <si>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</si>
  <si>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</si>
  <si>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</si>
  <si>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</si>
  <si>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</si>
  <si>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</si>
  <si>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</si>
  <si>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</si>
  <si>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</si>
  <si>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</si>
  <si>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</si>
  <si>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</si>
  <si>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</si>
  <si>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</si>
  <si>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</si>
  <si>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</si>
  <si>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</si>
  <si>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</si>
  <si>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</si>
  <si>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</si>
  <si>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</si>
  <si>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</si>
  <si>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</si>
  <si>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</si>
  <si>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</si>
  <si>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</si>
  <si>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</si>
  <si>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</si>
  <si>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</si>
  <si>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</si>
  <si>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</si>
  <si>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</si>
  <si>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</si>
  <si>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</si>
  <si>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</si>
  <si>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</si>
  <si>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</si>
  <si>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</si>
  <si>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</si>
  <si>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</si>
  <si>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</si>
  <si>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</si>
  <si>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</si>
  <si>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</si>
  <si>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</si>
  <si>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</si>
  <si>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</si>
  <si>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</si>
  <si>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</si>
  <si>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</si>
  <si>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</si>
  <si>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</si>
  <si>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</si>
  <si>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</si>
  <si>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</si>
  <si>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</si>
  <si>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</si>
  <si>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</si>
  <si>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</si>
  <si>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</si>
  <si>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</si>
  <si>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</si>
  <si>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</si>
  <si>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</si>
  <si>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</si>
  <si>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</si>
  <si>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</si>
  <si>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</si>
  <si>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</si>
  <si>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</si>
  <si>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</si>
  <si>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</si>
  <si>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</si>
  <si>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</si>
  <si>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</si>
  <si>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</si>
  <si>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</si>
  <si>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</si>
  <si>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</si>
  <si>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</si>
  <si>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</si>
  <si>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</si>
  <si>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</si>
  <si>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</si>
  <si>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</si>
  <si>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</si>
  <si>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</si>
  <si>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</si>
  <si>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</si>
  <si>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</si>
  <si>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</si>
  <si>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</si>
  <si>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</si>
  <si>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</si>
  <si>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</si>
  <si>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</si>
  <si>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</si>
  <si>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</si>
  <si>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</si>
  <si>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</si>
  <si>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</si>
  <si>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</si>
  <si>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</si>
  <si>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</si>
  <si>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</si>
  <si>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</si>
  <si>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</si>
  <si>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</si>
  <si>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</si>
  <si>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</si>
  <si>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</si>
  <si>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</si>
  <si>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</si>
  <si>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</si>
  <si>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</si>
  <si>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</si>
  <si>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</si>
  <si>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</si>
  <si>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</si>
  <si>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</si>
  <si>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</si>
  <si>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</si>
  <si>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</si>
  <si>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</si>
  <si>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</si>
  <si>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</si>
  <si>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</si>
  <si>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</si>
  <si>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</si>
  <si>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</si>
  <si>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</si>
  <si>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</si>
  <si>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</si>
  <si>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</si>
  <si>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</si>
  <si>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</si>
  <si>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</si>
  <si>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</si>
  <si>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</si>
  <si>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</si>
  <si>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</si>
  <si>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</si>
  <si>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</si>
  <si>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</si>
  <si>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</si>
  <si>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</si>
  <si>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</si>
  <si>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</si>
  <si>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</si>
  <si>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</si>
  <si>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</si>
  <si>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</si>
  <si>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</si>
  <si>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</si>
  <si>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</si>
  <si>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</si>
  <si>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</si>
  <si>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</si>
  <si>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</si>
  <si>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</si>
  <si>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</si>
  <si>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</si>
  <si>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</si>
  <si>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</si>
  <si>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</si>
  <si>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</si>
  <si>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</si>
  <si>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</si>
  <si>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</si>
  <si>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</si>
  <si>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</si>
  <si>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</si>
  <si>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</si>
  <si>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</si>
  <si>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</si>
  <si>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</si>
  <si>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</si>
  <si>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</si>
  <si>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</si>
  <si>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</si>
  <si>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</si>
  <si>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</si>
  <si>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</si>
  <si>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</si>
  <si>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</si>
  <si>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</si>
  <si>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</si>
  <si>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</si>
  <si>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</si>
  <si>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</si>
  <si>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</si>
  <si>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</si>
  <si>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</si>
  <si>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</si>
  <si>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</si>
  <si>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</si>
  <si>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</si>
  <si>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</si>
  <si>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</si>
  <si>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</si>
  <si>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</si>
  <si>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</si>
  <si>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</si>
  <si>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</si>
  <si>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</si>
  <si>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</si>
  <si>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</si>
  <si>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</si>
  <si>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</si>
  <si>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</si>
  <si>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</si>
  <si>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</si>
  <si>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</si>
  <si>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</si>
  <si>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</si>
  <si>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</si>
  <si>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</si>
  <si>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</si>
  <si>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</si>
  <si>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</si>
  <si>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</si>
  <si>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</si>
  <si>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</si>
  <si>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</si>
  <si>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</si>
  <si>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</si>
  <si>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</si>
  <si>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</si>
  <si>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</si>
  <si>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</si>
  <si>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</si>
  <si>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</si>
  <si>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</si>
  <si>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</si>
  <si>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</si>
  <si>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</si>
  <si>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</si>
  <si>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</si>
  <si>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</si>
  <si>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</si>
  <si>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</si>
  <si>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</si>
  <si>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</si>
  <si>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</si>
  <si>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</si>
  <si>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</si>
  <si>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</si>
  <si>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</si>
  <si>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</si>
  <si>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</si>
  <si>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</si>
  <si>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</si>
  <si>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</si>
  <si>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</si>
  <si>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</si>
  <si>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</si>
  <si>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</si>
  <si>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</si>
  <si>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</si>
  <si>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</si>
  <si>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</si>
  <si>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</si>
  <si>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</si>
  <si>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</si>
  <si>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</si>
  <si>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</si>
  <si>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</si>
  <si>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</si>
  <si>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</si>
  <si>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</si>
  <si>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</si>
  <si>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</si>
  <si>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</si>
  <si>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</si>
  <si>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</si>
  <si>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</si>
  <si>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</si>
  <si>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</si>
  <si>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</si>
  <si>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</si>
  <si>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</si>
  <si>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</si>
  <si>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</si>
  <si>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</si>
  <si>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</si>
  <si>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</si>
  <si>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</si>
  <si>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</si>
  <si>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</si>
  <si>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</si>
  <si>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</si>
  <si>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</si>
  <si>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</si>
  <si>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</si>
  <si>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</si>
  <si>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</si>
  <si>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</si>
  <si>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</si>
  <si>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</si>
  <si>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</si>
  <si>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</si>
  <si>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</si>
  <si>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</si>
  <si>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</si>
  <si>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</si>
  <si>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</si>
  <si>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</si>
  <si>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</si>
  <si>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</si>
  <si>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</si>
  <si>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</si>
  <si>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</si>
  <si>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</si>
  <si>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</si>
  <si>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</si>
  <si>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</si>
  <si>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</si>
  <si>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</si>
  <si>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</si>
  <si>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</si>
  <si>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</si>
  <si>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</si>
  <si>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</si>
  <si>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</si>
  <si>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</si>
  <si>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</si>
  <si>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</si>
  <si>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</si>
  <si>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</si>
  <si>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</si>
  <si>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</si>
  <si>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</si>
  <si>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</si>
  <si>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</si>
  <si>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</si>
  <si>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</si>
  <si>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</si>
  <si>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</si>
  <si>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</si>
  <si>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</si>
  <si>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</si>
  <si>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</si>
  <si>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</si>
  <si>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</si>
  <si>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</si>
  <si>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</si>
  <si>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</si>
  <si>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</si>
  <si>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</si>
  <si>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</si>
  <si>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</si>
  <si>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</si>
  <si>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</si>
  <si>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</si>
  <si>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</si>
  <si>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</si>
  <si>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</si>
  <si>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</si>
  <si>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</si>
  <si>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</si>
  <si>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</si>
  <si>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</si>
  <si>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</si>
  <si>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</si>
  <si>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</si>
  <si>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</si>
  <si>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</si>
  <si>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</si>
  <si>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</si>
  <si>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</si>
  <si>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</si>
  <si>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</si>
  <si>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</si>
  <si>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</si>
  <si>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</si>
  <si>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</si>
  <si>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</si>
  <si>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</si>
  <si>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</si>
  <si>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</si>
  <si>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</si>
  <si>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</si>
  <si>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</si>
  <si>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</si>
  <si>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</si>
  <si>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</si>
  <si>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</si>
  <si>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</si>
  <si>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</si>
  <si>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</si>
  <si>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</si>
  <si>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</si>
  <si>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</si>
  <si>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</si>
  <si>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</si>
  <si>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</si>
  <si>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</si>
  <si>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</si>
  <si>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</si>
  <si>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</si>
  <si>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</si>
  <si>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</si>
  <si>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</si>
  <si>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</si>
  <si>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</si>
  <si>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</si>
  <si>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</si>
  <si>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</si>
  <si>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</si>
  <si>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</si>
  <si>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</si>
  <si>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</si>
  <si>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</si>
  <si>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</si>
  <si>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</si>
  <si>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</si>
  <si>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</si>
  <si>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</si>
  <si>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</si>
  <si>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</si>
  <si>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</si>
  <si>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</si>
  <si>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</si>
  <si>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</si>
  <si>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</si>
  <si>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</si>
  <si>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</si>
  <si>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</si>
  <si>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</si>
  <si>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</si>
  <si>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</si>
  <si>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</si>
  <si>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</si>
  <si>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</si>
  <si>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</si>
  <si>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</si>
  <si>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</si>
  <si>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</si>
  <si>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</si>
  <si>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</si>
  <si>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</si>
  <si>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</si>
  <si>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</si>
  <si>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</si>
  <si>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</si>
  <si>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</si>
  <si>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</si>
  <si>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</si>
  <si>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</si>
  <si>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</si>
  <si>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</si>
  <si>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</si>
  <si>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</si>
  <si>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</si>
  <si>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</si>
  <si>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</si>
  <si>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</si>
  <si>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</si>
  <si>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</si>
  <si>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</si>
  <si>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</si>
  <si>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</si>
  <si>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</si>
  <si>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</si>
  <si>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</si>
  <si>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</si>
  <si>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</si>
  <si>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</si>
  <si>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</si>
  <si>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</si>
  <si>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</si>
  <si>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</si>
  <si>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</si>
  <si>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</si>
  <si>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</si>
  <si>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</si>
  <si>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</si>
  <si>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</si>
  <si>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</si>
  <si>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</si>
  <si>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</si>
  <si>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</si>
  <si>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</si>
  <si>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</si>
  <si>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</si>
  <si>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</si>
  <si>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</si>
  <si>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</si>
  <si>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</si>
  <si>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</si>
  <si>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</si>
  <si>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</si>
  <si>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</si>
  <si>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</si>
  <si>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</si>
  <si>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</si>
  <si>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</si>
  <si>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</si>
  <si>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</si>
  <si>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</si>
  <si>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</si>
  <si>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</si>
  <si>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</si>
  <si>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</si>
  <si>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</si>
  <si>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</si>
  <si>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</si>
  <si>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</si>
  <si>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</si>
  <si>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</si>
  <si>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</si>
  <si>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</si>
  <si>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</si>
  <si>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</si>
  <si>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</si>
  <si>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</si>
  <si>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</si>
  <si>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</si>
  <si>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</si>
  <si>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</si>
  <si>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</si>
  <si>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</si>
  <si>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</si>
  <si>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</si>
  <si>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</si>
  <si>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</si>
  <si>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</si>
  <si>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</si>
  <si>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</si>
  <si>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</si>
  <si>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</si>
  <si>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</si>
  <si>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</si>
  <si>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</si>
  <si>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</si>
  <si>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</si>
  <si>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</si>
  <si>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</si>
  <si>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</si>
  <si>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</si>
  <si>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</si>
  <si>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</si>
  <si>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</si>
  <si>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</si>
  <si>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</si>
  <si>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</si>
  <si>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</si>
  <si>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</si>
  <si>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</si>
  <si>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</si>
  <si>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</si>
  <si>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</si>
  <si>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</si>
  <si>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</si>
  <si>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</si>
  <si>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</si>
  <si>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</si>
  <si>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</si>
  <si>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</si>
  <si>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</si>
  <si>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</si>
  <si>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</si>
  <si>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</si>
  <si>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</si>
  <si>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</si>
  <si>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</si>
  <si>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</si>
  <si>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</si>
  <si>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</si>
  <si>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</si>
  <si>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</si>
  <si>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</si>
  <si>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</si>
  <si>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</si>
  <si>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</si>
  <si>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</si>
  <si>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</si>
  <si>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</si>
  <si>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</si>
  <si>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</si>
  <si>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</si>
  <si>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</si>
  <si>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</si>
  <si>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</si>
  <si>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</si>
  <si>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</si>
  <si>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</si>
  <si>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</si>
  <si>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</si>
  <si>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</si>
  <si>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</si>
  <si>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</si>
  <si>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</si>
  <si>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</si>
  <si>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</si>
  <si>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</si>
  <si>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</si>
  <si>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</si>
  <si>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</si>
  <si>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</si>
  <si>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</si>
  <si>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</si>
  <si>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</si>
  <si>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</si>
  <si>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</si>
  <si>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</si>
  <si>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</si>
  <si>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</si>
  <si>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</si>
  <si>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</si>
  <si>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</si>
  <si>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</si>
  <si>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</si>
  <si>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</si>
  <si>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</si>
  <si>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</si>
  <si>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</si>
  <si>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</si>
  <si>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</si>
  <si>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</si>
  <si>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</si>
  <si>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</si>
  <si>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</si>
  <si>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</si>
  <si>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</si>
  <si>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</si>
  <si>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</si>
  <si>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</si>
  <si>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</si>
  <si>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</si>
  <si>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</si>
  <si>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</si>
  <si>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</si>
  <si>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</si>
  <si>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</si>
  <si>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</si>
  <si>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</si>
  <si>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</si>
  <si>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</si>
  <si>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</si>
  <si>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</si>
  <si>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</si>
  <si>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</si>
  <si>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</si>
  <si>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</si>
  <si>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</si>
  <si>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</si>
  <si>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</si>
  <si>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</si>
  <si>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</si>
  <si>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</si>
  <si>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</si>
  <si>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</si>
  <si>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</si>
  <si>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</si>
  <si>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</si>
  <si>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</si>
  <si>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</si>
  <si>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</si>
  <si>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</si>
  <si>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</si>
  <si>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</si>
  <si>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</si>
  <si>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</si>
  <si>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</si>
  <si>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</si>
  <si>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</si>
  <si>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</si>
  <si>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</si>
  <si>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</si>
  <si>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</si>
  <si>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</si>
  <si>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</si>
  <si>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</si>
  <si>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</si>
  <si>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</si>
  <si>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</si>
  <si>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</si>
  <si>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</si>
  <si>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</si>
  <si>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</si>
  <si>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</si>
  <si>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</si>
  <si>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</si>
  <si>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</si>
  <si>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</si>
  <si>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</si>
  <si>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</si>
  <si>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</si>
  <si>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</si>
  <si>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</si>
  <si>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</si>
  <si>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</si>
  <si>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</si>
  <si>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</si>
  <si>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</si>
  <si>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</si>
  <si>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</si>
  <si>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</si>
  <si>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</si>
  <si>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</si>
  <si>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</si>
  <si>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</si>
  <si>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</si>
  <si>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</si>
  <si>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</si>
  <si>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</si>
  <si>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</si>
  <si>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</si>
  <si>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</si>
  <si>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</si>
  <si>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</si>
  <si>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</si>
  <si>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</si>
  <si>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</si>
  <si>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</si>
  <si>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</si>
  <si>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</si>
  <si>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</si>
  <si>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</si>
  <si>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</si>
  <si>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</si>
  <si>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</si>
  <si>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</si>
  <si>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</si>
  <si>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</si>
  <si>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</si>
  <si>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</si>
  <si>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</si>
  <si>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</si>
  <si>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</si>
  <si>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</si>
  <si>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</si>
  <si>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</si>
  <si>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</si>
  <si>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</si>
  <si>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</si>
  <si>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</si>
  <si>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</si>
  <si>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</si>
  <si>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</si>
  <si>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</si>
  <si>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</si>
  <si>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</si>
  <si>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</si>
  <si>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</si>
  <si>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</si>
  <si>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</si>
  <si>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</si>
  <si>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</si>
  <si>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</si>
  <si>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</si>
  <si>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</si>
  <si>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</si>
  <si>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</si>
  <si>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</si>
  <si>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</si>
  <si>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</si>
  <si>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</si>
  <si>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</si>
  <si>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</si>
  <si>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</si>
  <si>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</si>
  <si>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</si>
  <si>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</si>
  <si>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</si>
  <si>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</si>
  <si>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</si>
  <si>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</si>
  <si>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</si>
  <si>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</si>
  <si>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</si>
  <si>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</si>
  <si>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</si>
  <si>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</si>
  <si>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</si>
  <si>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</si>
  <si>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</si>
  <si>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</si>
  <si>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</si>
  <si>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</si>
  <si>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</si>
  <si>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</si>
  <si>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</si>
  <si>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</si>
  <si>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</si>
  <si>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</si>
  <si>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</si>
  <si>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</si>
  <si>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</si>
  <si>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</si>
  <si>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</si>
  <si>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</si>
  <si>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</si>
  <si>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</si>
  <si>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</si>
  <si>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</si>
  <si>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</si>
  <si>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</si>
  <si>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</si>
  <si>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</si>
  <si>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</si>
  <si>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</si>
  <si>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</si>
  <si>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</si>
  <si>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</si>
  <si>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</si>
  <si>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</si>
  <si>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</si>
  <si>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</si>
  <si>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</si>
  <si>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</si>
  <si>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</si>
  <si>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</si>
  <si>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</si>
  <si>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</si>
  <si>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</si>
  <si>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</si>
  <si>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</si>
  <si>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</si>
  <si>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</si>
  <si>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</si>
  <si>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</si>
  <si>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</si>
  <si>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</si>
  <si>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</si>
  <si>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</si>
  <si>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</si>
  <si>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</si>
  <si>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</si>
  <si>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</si>
  <si>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</si>
  <si>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</si>
  <si>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</si>
  <si>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</si>
  <si>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</si>
  <si>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</si>
  <si>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</si>
  <si>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</si>
  <si>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</si>
  <si>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</si>
  <si>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</si>
  <si>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</si>
  <si>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</si>
  <si>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</si>
  <si>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</si>
  <si>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</si>
  <si>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</si>
  <si>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</si>
  <si>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</si>
  <si>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</si>
  <si>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</si>
  <si>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</si>
  <si>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</si>
  <si>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</si>
  <si>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</si>
  <si>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</si>
  <si>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</si>
  <si>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</si>
  <si>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</si>
  <si>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</si>
  <si>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</si>
  <si>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</si>
  <si>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</si>
  <si>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</si>
  <si>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</si>
  <si>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</si>
  <si>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</si>
  <si>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</si>
  <si>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</si>
  <si>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</si>
  <si>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</si>
  <si>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</si>
  <si>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</si>
  <si>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</si>
  <si>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</si>
  <si>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</si>
  <si>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</si>
  <si>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</si>
  <si>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</si>
  <si>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</si>
  <si>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</si>
  <si>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</si>
  <si>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</si>
  <si>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</si>
  <si>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</si>
  <si>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</si>
  <si>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</si>
  <si>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</si>
  <si>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</si>
  <si>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</si>
  <si>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</si>
  <si>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</si>
  <si>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</si>
  <si>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</si>
  <si>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</si>
  <si>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</si>
  <si>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</si>
  <si>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</si>
  <si>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</si>
  <si>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</si>
  <si>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</si>
  <si>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</si>
  <si>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</si>
  <si>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</si>
  <si>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</si>
  <si>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</si>
  <si>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</si>
  <si>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</si>
  <si>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</si>
  <si>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</si>
  <si>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</si>
  <si>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</si>
  <si>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</si>
  <si>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</si>
  <si>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</si>
  <si>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</si>
  <si>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</si>
  <si>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</si>
  <si>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</si>
  <si>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</si>
  <si>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</si>
  <si>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</si>
  <si>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</si>
  <si>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</si>
  <si>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</si>
  <si>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</si>
  <si>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</si>
  <si>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</si>
  <si>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</si>
  <si>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</si>
  <si>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</si>
  <si>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</si>
  <si>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</si>
  <si>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</si>
  <si>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</si>
  <si>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</si>
  <si>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</si>
  <si>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</si>
  <si>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</si>
  <si>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</si>
  <si>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</si>
  <si>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</si>
  <si>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</si>
  <si>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</si>
  <si>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</si>
  <si>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</si>
  <si>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</si>
  <si>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</si>
  <si>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</si>
  <si>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</si>
  <si>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</si>
  <si>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</si>
  <si>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</si>
  <si>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</si>
  <si>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</si>
  <si>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</si>
  <si>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</si>
  <si>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</si>
  <si>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</si>
  <si>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</si>
  <si>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</si>
  <si>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</si>
  <si>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</si>
  <si>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</si>
  <si>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</si>
  <si>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</si>
  <si>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</si>
  <si>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</si>
  <si>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</si>
  <si>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</si>
  <si>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</si>
  <si>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</si>
  <si>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</si>
  <si>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</si>
  <si>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</si>
  <si>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</si>
  <si>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</si>
  <si>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</si>
  <si>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</si>
  <si>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</si>
  <si>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</si>
  <si>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</si>
  <si>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</si>
  <si>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</si>
  <si>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</si>
  <si>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</si>
  <si>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</si>
  <si>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</si>
  <si>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</si>
  <si>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</si>
  <si>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</si>
  <si>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</si>
  <si>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</si>
  <si>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</si>
  <si>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</si>
  <si>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</si>
  <si>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</si>
  <si>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</si>
  <si>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</si>
  <si>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</si>
  <si>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</si>
  <si>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</si>
  <si>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</si>
  <si>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</si>
  <si>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</si>
  <si>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</si>
  <si>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</si>
  <si>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</si>
  <si>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</si>
  <si>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</si>
  <si>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</si>
  <si>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</si>
  <si>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</si>
  <si>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</si>
  <si>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</si>
  <si>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</si>
  <si>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</si>
  <si>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</si>
  <si>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</si>
  <si>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</si>
  <si>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</si>
  <si>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</si>
  <si>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</si>
  <si>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</si>
  <si>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</si>
  <si>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</si>
  <si>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</si>
  <si>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</si>
  <si>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</si>
  <si>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</si>
  <si>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</si>
  <si>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</si>
  <si>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</si>
  <si>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</si>
  <si>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</si>
  <si>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</si>
  <si>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</si>
  <si>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</si>
  <si>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</si>
  <si>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</si>
  <si>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</si>
  <si>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</si>
  <si>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</si>
  <si>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</si>
  <si>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</si>
  <si>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</si>
  <si>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</si>
  <si>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</si>
  <si>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</si>
  <si>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</si>
  <si>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</si>
  <si>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</si>
  <si>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</si>
  <si>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</si>
  <si>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</si>
  <si>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</si>
  <si>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</si>
  <si>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</si>
  <si>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</si>
  <si>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</si>
  <si>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</si>
  <si>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</si>
  <si>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</si>
  <si>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</si>
  <si>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</si>
  <si>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</si>
  <si>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</si>
  <si>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</si>
  <si>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</si>
  <si>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</si>
  <si>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</si>
  <si>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</si>
  <si>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</si>
  <si>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</si>
  <si>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</si>
  <si>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</si>
  <si>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</si>
  <si>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</si>
  <si>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</si>
  <si>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</si>
  <si>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</si>
  <si>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</si>
  <si>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</si>
  <si>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</si>
  <si>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</si>
  <si>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</si>
  <si>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</si>
  <si>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</si>
  <si>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</si>
  <si>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</si>
  <si>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</si>
  <si>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</si>
  <si>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</si>
  <si>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</si>
  <si>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</si>
  <si>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</si>
  <si>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</si>
  <si>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</si>
  <si>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</si>
  <si>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</si>
  <si>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</si>
  <si>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</si>
  <si>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</si>
  <si>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</si>
  <si>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</si>
  <si>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</si>
  <si>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</si>
  <si>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</si>
  <si>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</si>
  <si>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</si>
  <si>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</si>
  <si>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</si>
  <si>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</si>
  <si>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</si>
  <si>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</si>
  <si>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</si>
  <si>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</si>
  <si>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</si>
  <si>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</si>
  <si>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</si>
  <si>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</si>
  <si>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</si>
  <si>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</si>
  <si>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</si>
  <si>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</si>
  <si>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</si>
  <si>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</si>
  <si>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</si>
  <si>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</si>
  <si>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</si>
  <si>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</si>
  <si>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</si>
  <si>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</si>
  <si>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</si>
  <si>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</si>
  <si>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</si>
  <si>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</si>
  <si>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</si>
  <si>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</si>
  <si>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</si>
  <si>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</si>
  <si>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</si>
  <si>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</si>
  <si>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</si>
  <si>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</si>
  <si>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</si>
  <si>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</si>
  <si>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</si>
  <si>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</si>
  <si>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</si>
  <si>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</si>
  <si>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</si>
  <si>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</si>
  <si>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</si>
  <si>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</si>
  <si>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</si>
  <si>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</si>
  <si>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</si>
  <si>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</si>
  <si>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</si>
  <si>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</si>
  <si>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</si>
  <si>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</si>
  <si>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</si>
  <si>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</si>
  <si>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</si>
  <si>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</si>
  <si>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</si>
  <si>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</si>
  <si>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</si>
  <si>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</si>
  <si>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</si>
  <si>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</si>
  <si>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</si>
  <si>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</si>
  <si>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</si>
  <si>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</si>
  <si>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</si>
  <si>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</si>
  <si>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</si>
  <si>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</si>
  <si>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</si>
  <si>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</si>
  <si>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</si>
  <si>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</si>
  <si>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</si>
  <si>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</si>
  <si>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</si>
  <si>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</si>
  <si>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</si>
  <si>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</si>
  <si>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</si>
  <si>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</si>
  <si>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</si>
  <si>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</si>
  <si>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</si>
  <si>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</si>
  <si>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</si>
  <si>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</si>
  <si>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</si>
  <si>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</si>
  <si>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</si>
  <si>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</si>
  <si>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</si>
  <si>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</si>
  <si>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</si>
  <si>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</si>
  <si>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</si>
  <si>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</si>
  <si>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</si>
  <si>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</si>
  <si>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</si>
  <si>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</si>
  <si>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</si>
  <si>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</si>
  <si>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</si>
  <si>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</si>
  <si>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</si>
  <si>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</si>
  <si>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</si>
  <si>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</si>
  <si>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</si>
  <si>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</si>
  <si>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</si>
  <si>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</si>
  <si>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</si>
  <si>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</si>
  <si>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</si>
  <si>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</si>
  <si>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</si>
  <si>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</si>
  <si>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</si>
  <si>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</si>
  <si>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</si>
  <si>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</si>
  <si>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</si>
  <si>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</si>
  <si>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</si>
  <si>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</si>
  <si>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</si>
  <si>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</si>
  <si>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</si>
  <si>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</si>
  <si>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</si>
  <si>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</si>
  <si>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</si>
  <si>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</si>
  <si>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</si>
  <si>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</si>
  <si>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</si>
  <si>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</si>
  <si>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</si>
  <si>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</si>
  <si>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</si>
  <si>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</si>
  <si>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</si>
  <si>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</si>
  <si>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</si>
  <si>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</si>
  <si>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</si>
  <si>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</si>
  <si>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</si>
  <si>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</si>
  <si>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</si>
  <si>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</si>
  <si>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</si>
  <si>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</si>
  <si>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</si>
  <si>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</si>
  <si>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</si>
  <si>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</si>
  <si>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</si>
  <si>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</si>
  <si>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</si>
  <si>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</si>
  <si>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</si>
  <si>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</si>
  <si>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</si>
  <si>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</si>
  <si>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</si>
  <si>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</si>
  <si>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</si>
  <si>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</si>
  <si>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</si>
  <si>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</si>
  <si>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</si>
  <si>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</si>
  <si>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</si>
  <si>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</si>
  <si>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</si>
  <si>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</si>
  <si>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</si>
  <si>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</si>
  <si>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</si>
  <si>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</si>
  <si>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</si>
  <si>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</si>
  <si>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</si>
  <si>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</si>
  <si>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</si>
  <si>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</si>
  <si>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</si>
  <si>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</si>
  <si>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</si>
  <si>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</si>
  <si>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</si>
  <si>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</si>
  <si>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</si>
  <si>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</si>
  <si>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</si>
  <si>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</si>
  <si>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</si>
  <si>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</si>
  <si>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</si>
  <si>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</si>
  <si>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</si>
  <si>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</si>
  <si>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</si>
  <si>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</si>
  <si>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</si>
  <si>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</si>
  <si>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</si>
  <si>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</si>
  <si>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</si>
  <si>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</si>
  <si>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</si>
  <si>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</si>
  <si>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</si>
  <si>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</si>
  <si>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</si>
  <si>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</si>
  <si>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</si>
  <si>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</si>
  <si>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</si>
  <si>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</si>
  <si>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</si>
  <si>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</si>
  <si>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</si>
  <si>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</si>
  <si>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</si>
  <si>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</si>
  <si>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</si>
  <si>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</si>
  <si>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</si>
  <si>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</si>
  <si>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</si>
  <si>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</si>
  <si>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</si>
  <si>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</si>
  <si>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</si>
  <si>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</si>
  <si>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</si>
  <si>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</si>
  <si>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</si>
  <si>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</si>
  <si>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</si>
  <si>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</si>
  <si>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</si>
  <si>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</si>
  <si>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</si>
  <si>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</si>
  <si>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</si>
  <si>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</si>
  <si>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</si>
  <si>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</si>
  <si>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</si>
  <si>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</si>
  <si>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</si>
  <si>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</si>
  <si>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</si>
  <si>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</si>
  <si>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</si>
  <si>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</si>
  <si>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</si>
  <si>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</si>
  <si>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</si>
  <si>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</si>
  <si>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</si>
  <si>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</si>
  <si>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</si>
  <si>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</si>
  <si>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</si>
  <si>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</si>
  <si>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</si>
  <si>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</si>
  <si>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</si>
  <si>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</si>
  <si>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</si>
  <si>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</si>
  <si>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</si>
  <si>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</si>
  <si>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</si>
  <si>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</si>
  <si>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</si>
  <si>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</si>
  <si>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</si>
  <si>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</si>
  <si>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</si>
  <si>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</si>
  <si>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</si>
  <si>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</si>
  <si>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</si>
  <si>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</si>
  <si>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</si>
  <si>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</si>
  <si>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</si>
  <si>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</si>
  <si>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</si>
  <si>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</si>
  <si>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</si>
  <si>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</si>
  <si>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</si>
  <si>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</si>
  <si>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</si>
  <si>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</si>
  <si>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</si>
  <si>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</si>
  <si>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</si>
  <si>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</si>
  <si>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</si>
  <si>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</si>
  <si>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</si>
  <si>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</si>
  <si>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</si>
  <si>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</si>
  <si>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</si>
  <si>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</si>
  <si>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</si>
  <si>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</si>
  <si>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</si>
  <si>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</si>
  <si>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</si>
  <si>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</si>
  <si>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</si>
  <si>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</si>
  <si>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</si>
  <si>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</si>
  <si>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</si>
  <si>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</si>
  <si>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</si>
  <si>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</si>
  <si>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</si>
  <si>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</si>
  <si>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</si>
  <si>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</si>
  <si>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</si>
  <si>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</si>
  <si>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</si>
  <si>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</si>
  <si>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</si>
  <si>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</si>
  <si>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</si>
  <si>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</si>
  <si>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</si>
  <si>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</si>
  <si>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</si>
  <si>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</si>
  <si>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</si>
  <si>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</si>
  <si>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</si>
  <si>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</si>
  <si>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</si>
  <si>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</si>
  <si>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</si>
  <si>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</si>
  <si>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</si>
  <si>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</si>
  <si>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</si>
  <si>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</si>
  <si>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</si>
  <si>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</si>
  <si>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</si>
  <si>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</si>
  <si>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</si>
  <si>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</si>
  <si>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</si>
  <si>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</si>
  <si>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</si>
  <si>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</si>
  <si>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</si>
  <si>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</si>
  <si>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</si>
  <si>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</si>
  <si>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</si>
  <si>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</si>
  <si>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</si>
  <si>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</si>
  <si>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</si>
  <si>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</si>
  <si>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</si>
  <si>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</si>
  <si>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</si>
  <si>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</si>
  <si>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</si>
  <si>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</si>
  <si>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</si>
  <si>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</si>
  <si>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</si>
  <si>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</si>
  <si>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</si>
  <si>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</si>
  <si>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</si>
  <si>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</si>
  <si>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</si>
  <si>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</si>
  <si>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</si>
  <si>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</si>
  <si>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</si>
  <si>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</si>
  <si>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</si>
  <si>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</si>
  <si>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</si>
  <si>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</si>
  <si>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</si>
  <si>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</si>
  <si>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</si>
  <si>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</si>
  <si>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</si>
  <si>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</si>
  <si>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</si>
  <si>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</si>
  <si>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</si>
  <si>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</si>
  <si>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</si>
  <si>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</si>
  <si>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</si>
  <si>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</si>
  <si>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</si>
  <si>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</si>
  <si>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</si>
  <si>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</si>
  <si>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</si>
  <si>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</si>
  <si>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</si>
  <si>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</si>
  <si>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</si>
  <si>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</si>
  <si>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</si>
  <si>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</si>
  <si>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</si>
  <si>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</si>
  <si>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</si>
  <si>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</si>
  <si>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</si>
  <si>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</si>
  <si>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</si>
  <si>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</si>
  <si>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</si>
  <si>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</si>
  <si>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</si>
  <si>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</si>
  <si>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</si>
  <si>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</si>
  <si>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</si>
  <si>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</si>
  <si>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</si>
  <si>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</si>
  <si>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</si>
  <si>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</si>
  <si>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</si>
  <si>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</si>
  <si>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</si>
  <si>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</si>
  <si>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</si>
  <si>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</si>
  <si>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</si>
  <si>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</si>
  <si>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</si>
  <si>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</si>
  <si>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</si>
  <si>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</si>
  <si>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</si>
  <si>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</si>
  <si>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</si>
  <si>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</si>
  <si>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</si>
  <si>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</si>
  <si>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</si>
  <si>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</si>
  <si>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</si>
  <si>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</si>
  <si>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</si>
  <si>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</si>
  <si>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</si>
  <si>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</si>
  <si>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</si>
  <si>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</si>
  <si>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</si>
  <si>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</si>
  <si>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</si>
  <si>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</si>
  <si>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</si>
  <si>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</si>
  <si>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</si>
  <si>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</si>
  <si>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</si>
  <si>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</si>
  <si>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</si>
  <si>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</si>
  <si>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</si>
  <si>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</si>
  <si>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</si>
  <si>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</si>
  <si>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</si>
  <si>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</si>
  <si>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</si>
  <si>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</si>
  <si>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</si>
  <si>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</si>
  <si>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</si>
  <si>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</si>
  <si>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</si>
  <si>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</si>
  <si>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</si>
  <si>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</si>
  <si>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</si>
  <si>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</si>
  <si>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</si>
  <si>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</si>
  <si>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</si>
  <si>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</si>
  <si>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</si>
  <si>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</si>
  <si>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</si>
  <si>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</si>
  <si>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</si>
  <si>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</si>
  <si>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</si>
  <si>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</si>
  <si>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</si>
  <si>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</si>
  <si>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</si>
  <si>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</si>
  <si>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</si>
  <si>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</si>
  <si>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</si>
  <si>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</si>
  <si>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</si>
  <si>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</si>
  <si>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</si>
  <si>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</si>
  <si>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</si>
  <si>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</si>
  <si>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</si>
  <si>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</si>
  <si>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</si>
  <si>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</si>
  <si>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</si>
  <si>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</si>
  <si>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</si>
  <si>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</si>
  <si>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</si>
  <si>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</si>
  <si>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</si>
  <si>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</si>
  <si>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</si>
  <si>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</si>
  <si>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</si>
  <si>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</si>
  <si>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</si>
  <si>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</si>
  <si>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</si>
  <si>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</si>
  <si>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</si>
  <si>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</si>
  <si>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</si>
  <si>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</si>
  <si>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</si>
  <si>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</si>
  <si>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</si>
  <si>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</si>
  <si>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</si>
  <si>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</si>
  <si>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</si>
  <si>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</si>
  <si>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</si>
  <si>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</si>
  <si>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</si>
  <si>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</si>
  <si>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</si>
  <si>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</si>
  <si>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</si>
  <si>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</si>
  <si>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</si>
  <si>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</si>
  <si>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</si>
  <si>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</si>
  <si>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</si>
  <si>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</si>
  <si>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</si>
  <si>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</si>
  <si>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</si>
  <si>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</si>
  <si>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</si>
  <si>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</si>
  <si>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</si>
  <si>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</si>
  <si>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</si>
  <si>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</si>
  <si>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</si>
  <si>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</si>
  <si>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</si>
  <si>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</si>
  <si>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</si>
  <si>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</si>
  <si>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</si>
  <si>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</si>
  <si>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</si>
  <si>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</si>
  <si>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</si>
  <si>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</si>
  <si>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</si>
  <si>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</si>
  <si>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</si>
  <si>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</si>
  <si>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</si>
  <si>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</si>
  <si>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</si>
  <si>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</si>
  <si>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</si>
  <si>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</si>
  <si>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</si>
  <si>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</si>
  <si>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</si>
  <si>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</si>
  <si>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</si>
  <si>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</si>
  <si>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</si>
  <si>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</si>
  <si>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</si>
  <si>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</si>
  <si>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</si>
  <si>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</si>
  <si>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</si>
  <si>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</si>
  <si>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</si>
  <si>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</si>
  <si>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</si>
  <si>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</si>
  <si>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</si>
  <si>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</si>
  <si>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</si>
  <si>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</si>
  <si>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</si>
  <si>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</si>
  <si>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</si>
  <si>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</si>
  <si>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</si>
  <si>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</si>
  <si>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</si>
  <si>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</si>
  <si>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</si>
  <si>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</si>
  <si>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</si>
  <si>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</si>
  <si>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</si>
  <si>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</si>
  <si>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</si>
  <si>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</si>
  <si>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</si>
  <si>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</si>
  <si>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</si>
  <si>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</si>
  <si>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</si>
  <si>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</si>
  <si>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</si>
  <si>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</si>
  <si>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</si>
  <si>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</si>
  <si>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</si>
  <si>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</si>
  <si>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</si>
  <si>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</si>
  <si>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</si>
  <si>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</si>
  <si>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</si>
  <si>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</si>
  <si>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</si>
  <si>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</si>
  <si>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</si>
  <si>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</si>
  <si>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</si>
  <si>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</si>
  <si>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</si>
  <si>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</si>
  <si>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</si>
  <si>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</si>
  <si>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</si>
  <si>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</si>
  <si>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</si>
  <si>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</si>
  <si>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</si>
  <si>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</si>
  <si>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</si>
  <si>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</si>
  <si>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</si>
  <si>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</si>
  <si>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</si>
  <si>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</si>
  <si>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</si>
  <si>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</si>
  <si>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</si>
  <si>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</si>
  <si>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</si>
  <si>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</si>
  <si>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</si>
  <si>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</si>
  <si>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</si>
  <si>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</si>
  <si>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</si>
  <si>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</si>
  <si>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</si>
  <si>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</si>
  <si>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</si>
  <si>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</si>
  <si>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</si>
  <si>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</si>
  <si>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</si>
  <si>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</si>
  <si>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</si>
  <si>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</si>
  <si>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</si>
  <si>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</si>
  <si>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</si>
  <si>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</si>
  <si>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</si>
  <si>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</si>
  <si>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</si>
  <si>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</si>
  <si>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</si>
  <si>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</si>
  <si>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</si>
  <si>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</si>
  <si>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</si>
  <si>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</si>
  <si>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</si>
  <si>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</si>
  <si>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</si>
  <si>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</si>
  <si>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</si>
  <si>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</si>
  <si>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</si>
  <si>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</si>
  <si>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</si>
  <si>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</si>
  <si>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</si>
  <si>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</si>
  <si>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</si>
  <si>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</si>
  <si>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</si>
  <si>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</si>
  <si>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</si>
  <si>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</si>
  <si>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</si>
  <si>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</si>
  <si>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</si>
  <si>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</si>
  <si>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</si>
  <si>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</si>
  <si>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</si>
  <si>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</si>
  <si>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</si>
  <si>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</si>
  <si>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</si>
  <si>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</si>
  <si>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</si>
  <si>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</si>
  <si>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</si>
  <si>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</si>
  <si>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</si>
  <si>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</si>
  <si>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</si>
  <si>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</si>
  <si>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</si>
  <si>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</si>
  <si>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</si>
  <si>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</si>
  <si>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</si>
  <si>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</si>
  <si>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</si>
  <si>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</si>
  <si>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</si>
  <si>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</si>
  <si>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</si>
  <si>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</si>
  <si>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</si>
  <si>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</si>
  <si>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</si>
  <si>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</si>
  <si>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</si>
  <si>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</si>
  <si>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</si>
  <si>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</si>
  <si>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</si>
  <si>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</si>
  <si>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</si>
  <si>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</si>
  <si>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</si>
  <si>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</si>
  <si>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</si>
  <si>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</si>
  <si>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</si>
  <si>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</si>
  <si>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</si>
  <si>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</si>
  <si>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</si>
  <si>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</si>
  <si>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</si>
  <si>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</si>
  <si>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</si>
  <si>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</si>
  <si>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</si>
  <si>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</si>
  <si>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</si>
  <si>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</si>
  <si>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</si>
  <si>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</si>
  <si>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</si>
  <si>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</si>
  <si>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</si>
  <si>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</si>
  <si>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</si>
  <si>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</si>
  <si>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</si>
  <si>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</si>
  <si>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</si>
  <si>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</si>
  <si>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</si>
  <si>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</si>
  <si>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</si>
  <si>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</si>
  <si>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</si>
  <si>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</si>
  <si>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</si>
  <si>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</si>
  <si>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</si>
  <si>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</si>
  <si>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</si>
  <si>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</si>
  <si>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</si>
  <si>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</si>
  <si>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</si>
  <si>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</si>
  <si>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</si>
  <si>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</si>
  <si>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</si>
  <si>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</si>
  <si>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</si>
  <si>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</si>
  <si>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</si>
  <si>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</si>
  <si>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</si>
  <si>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</si>
  <si>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</si>
  <si>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</si>
  <si>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</si>
  <si>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</si>
  <si>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</si>
  <si>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</si>
  <si>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</si>
  <si>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</si>
  <si>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</si>
  <si>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</si>
  <si>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</si>
  <si>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</si>
  <si>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</si>
  <si>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</si>
  <si>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</si>
  <si>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</si>
  <si>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</si>
  <si>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</si>
  <si>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</si>
  <si>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</si>
  <si>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</si>
  <si>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</si>
  <si>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</si>
  <si>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</si>
  <si>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</si>
  <si>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</si>
  <si>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</si>
  <si>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</si>
  <si>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</si>
  <si>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</si>
  <si>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</si>
  <si>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</si>
  <si>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</si>
  <si>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</si>
  <si>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</si>
  <si>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</si>
  <si>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</si>
  <si>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</si>
  <si>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</si>
  <si>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</si>
  <si>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</si>
  <si>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</si>
  <si>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</si>
  <si>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</si>
  <si>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</si>
  <si>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</si>
  <si>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</si>
  <si>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</si>
  <si>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</si>
  <si>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</si>
  <si>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</si>
  <si>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</si>
  <si>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</si>
  <si>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</si>
  <si>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</si>
  <si>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</si>
  <si>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</si>
  <si>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</si>
  <si>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</si>
  <si>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</si>
  <si>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</si>
  <si>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</si>
  <si>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</si>
  <si>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</si>
  <si>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</si>
  <si>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</si>
  <si>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</si>
  <si>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</si>
  <si>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</si>
  <si>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</si>
  <si>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</si>
  <si>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</si>
  <si>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</si>
  <si>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</si>
  <si>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</si>
  <si>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</si>
  <si>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</si>
  <si>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</si>
  <si>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</si>
  <si>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</si>
  <si>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</si>
  <si>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</si>
  <si>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</si>
  <si>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</si>
  <si>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</si>
  <si>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</si>
  <si>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</si>
  <si>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</si>
  <si>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</si>
  <si>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</si>
  <si>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</si>
  <si>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</si>
  <si>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</si>
  <si>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</si>
  <si>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</si>
  <si>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</si>
  <si>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</si>
  <si>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</si>
  <si>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</si>
  <si>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</si>
  <si>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</si>
  <si>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</si>
  <si>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</si>
  <si>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</si>
  <si>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</si>
  <si>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</si>
  <si>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</si>
  <si>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</si>
  <si>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</si>
  <si>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</si>
  <si>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</si>
  <si>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</si>
  <si>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</si>
  <si>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</si>
  <si>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</si>
  <si>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</si>
  <si>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</si>
  <si>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</si>
  <si>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</si>
  <si>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</si>
  <si>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</si>
  <si>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</si>
  <si>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</si>
  <si>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</si>
  <si>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</si>
  <si>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</si>
  <si>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</si>
  <si>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</si>
  <si>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</si>
  <si>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</si>
  <si>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</si>
  <si>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</si>
  <si>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</si>
  <si>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</si>
  <si>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</si>
  <si>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</si>
  <si>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</si>
  <si>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</si>
  <si>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</si>
  <si>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</si>
  <si>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</si>
  <si>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</si>
  <si>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</si>
  <si>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</si>
  <si>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</si>
  <si>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</si>
  <si>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</si>
  <si>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</si>
  <si>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</si>
  <si>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</si>
  <si>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</si>
  <si>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</si>
  <si>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</si>
  <si>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</si>
  <si>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</si>
  <si>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</si>
  <si>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</si>
  <si>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</si>
  <si>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</si>
  <si>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</si>
  <si>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</si>
  <si>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</si>
  <si>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</si>
  <si>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</si>
  <si>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</si>
  <si>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</si>
  <si>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</si>
  <si>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</si>
  <si>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</si>
  <si>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</si>
  <si>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</si>
  <si>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</si>
  <si>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</si>
  <si>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</si>
  <si>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</si>
  <si>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</si>
  <si>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</si>
  <si>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</si>
  <si>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</si>
  <si>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</si>
  <si>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</si>
  <si>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</si>
  <si>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</si>
  <si>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</si>
  <si>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</si>
  <si>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</si>
  <si>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</si>
  <si>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</si>
  <si>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</si>
  <si>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</si>
  <si>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</si>
  <si>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</si>
  <si>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</si>
  <si>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</si>
  <si>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</si>
  <si>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</si>
  <si>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</si>
  <si>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</si>
  <si>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</si>
  <si>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</si>
  <si>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</si>
  <si>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</si>
  <si>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</si>
  <si>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</si>
  <si>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</si>
  <si>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</si>
  <si>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</si>
  <si>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</si>
  <si>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</si>
  <si>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</si>
  <si>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</si>
  <si>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</si>
  <si>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</si>
  <si>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</si>
  <si>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</si>
  <si>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</si>
  <si>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</si>
  <si>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</si>
  <si>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</si>
  <si>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</si>
  <si>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</si>
  <si>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</si>
  <si>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</si>
  <si>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</si>
  <si>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</si>
  <si>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</si>
  <si>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</si>
  <si>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</si>
  <si>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</si>
  <si>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</si>
  <si>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</si>
  <si>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</si>
  <si>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</si>
  <si>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</si>
  <si>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</si>
  <si>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</si>
  <si>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</si>
  <si>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</si>
  <si>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</si>
  <si>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</si>
  <si>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</si>
  <si>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</si>
  <si>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</si>
  <si>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</si>
  <si>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</si>
  <si>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</si>
  <si>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</si>
  <si>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</si>
  <si>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</si>
  <si>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</si>
  <si>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</si>
  <si>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</si>
  <si>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</si>
  <si>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</si>
  <si>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</si>
  <si>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</si>
  <si>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</si>
  <si>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</si>
  <si>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</si>
  <si>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</si>
  <si>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</si>
  <si>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</si>
  <si>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</si>
  <si>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</si>
  <si>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</si>
  <si>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</si>
  <si>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</si>
  <si>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</si>
  <si>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</si>
  <si>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</si>
  <si>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</si>
  <si>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</si>
  <si>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</si>
  <si>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</si>
  <si>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</si>
  <si>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</si>
  <si>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</si>
  <si>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</si>
  <si>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</si>
  <si>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</si>
  <si>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</si>
  <si>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</si>
  <si>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</si>
  <si>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</si>
  <si>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</si>
  <si>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</si>
  <si>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</si>
  <si>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</si>
  <si>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</si>
  <si>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</si>
  <si>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</si>
  <si>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</si>
  <si>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</si>
  <si>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</si>
  <si>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</si>
  <si>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</si>
  <si>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</si>
  <si>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</si>
  <si>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</si>
  <si>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</si>
  <si>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</si>
  <si>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</si>
  <si>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</si>
  <si>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</si>
  <si>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</si>
  <si>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</si>
  <si>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</si>
  <si>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</si>
  <si>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</si>
  <si>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</si>
  <si>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</si>
  <si>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</si>
  <si>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</si>
  <si>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</si>
  <si>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</si>
  <si>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</si>
  <si>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</si>
  <si>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</si>
  <si>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</si>
  <si>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</si>
  <si>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</si>
  <si>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</si>
  <si>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</si>
  <si>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</si>
  <si>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</si>
  <si>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</si>
  <si>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</si>
  <si>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</si>
  <si>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</si>
  <si>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</si>
  <si>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</si>
  <si>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</si>
  <si>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</si>
  <si>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</si>
  <si>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</si>
  <si>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</si>
  <si>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</si>
  <si>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</si>
  <si>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</si>
  <si>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</si>
  <si>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</si>
  <si>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</si>
  <si>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</si>
  <si>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</si>
  <si>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</si>
  <si>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</si>
  <si>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</si>
  <si>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</si>
  <si>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</si>
  <si>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</si>
  <si>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</si>
  <si>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</si>
  <si>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</si>
  <si>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</si>
  <si>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</si>
  <si>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</si>
  <si>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</si>
  <si>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</si>
  <si>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</si>
  <si>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</si>
  <si>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</si>
  <si>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</si>
  <si>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</si>
  <si>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</si>
  <si>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</si>
  <si>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</si>
  <si>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</si>
  <si>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</si>
  <si>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</si>
  <si>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</si>
  <si>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</si>
  <si>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</si>
  <si>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</si>
  <si>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</si>
  <si>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</si>
  <si>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</si>
  <si>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</si>
  <si>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</si>
  <si>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</si>
  <si>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</si>
  <si>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</si>
  <si>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</si>
  <si>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</si>
  <si>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</si>
  <si>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</si>
  <si>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</si>
  <si>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</si>
  <si>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</si>
  <si>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</si>
  <si>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</si>
  <si>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</si>
  <si>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</si>
  <si>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</si>
  <si>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</si>
  <si>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</si>
  <si>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</si>
  <si>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</si>
  <si>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</si>
  <si>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</si>
  <si>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</si>
  <si>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</si>
  <si>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</si>
  <si>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</si>
  <si>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</si>
  <si>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</si>
  <si>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</si>
  <si>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</si>
  <si>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</si>
  <si>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</si>
  <si>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</si>
  <si>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</si>
  <si>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</si>
  <si>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</si>
  <si>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</si>
  <si>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</si>
  <si>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</si>
  <si>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</si>
  <si>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</si>
  <si>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</si>
  <si>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</si>
  <si>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</si>
  <si>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</si>
  <si>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</si>
  <si>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</si>
  <si>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</si>
  <si>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</si>
  <si>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</si>
  <si>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</si>
  <si>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</si>
  <si>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</si>
  <si>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</si>
  <si>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</si>
  <si>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</si>
  <si>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</si>
  <si>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</si>
  <si>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</si>
  <si>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</si>
  <si>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</si>
  <si>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</si>
  <si>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</si>
  <si>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</si>
  <si>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</si>
  <si>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</si>
  <si>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</si>
  <si>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</si>
  <si>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</si>
  <si>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</si>
  <si>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</si>
  <si>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</si>
  <si>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</si>
  <si>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</si>
  <si>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</si>
  <si>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</si>
  <si>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</si>
  <si>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</si>
  <si>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</si>
  <si>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</si>
  <si>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</si>
  <si>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</si>
  <si>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</si>
  <si>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</si>
  <si>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</si>
  <si>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</si>
  <si>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</si>
  <si>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</si>
  <si>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</si>
  <si>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</si>
  <si>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</si>
  <si>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</si>
  <si>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</si>
  <si>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</si>
  <si>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</si>
  <si>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</si>
  <si>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</si>
  <si>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</si>
  <si>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</si>
  <si>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</si>
  <si>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</si>
  <si>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</si>
  <si>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</si>
  <si>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</si>
  <si>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</si>
  <si>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</si>
  <si>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</si>
  <si>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</si>
  <si>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</si>
  <si>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</si>
  <si>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</si>
  <si>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</si>
  <si>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</si>
  <si>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</si>
  <si>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</si>
  <si>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</si>
  <si>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</si>
  <si>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</si>
  <si>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</si>
  <si>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</si>
  <si>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</si>
  <si>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</si>
  <si>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</si>
  <si>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</si>
  <si>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</si>
  <si>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</si>
  <si>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</si>
  <si>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</si>
  <si>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</si>
  <si>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</si>
  <si>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</si>
  <si>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</si>
  <si>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</si>
  <si>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</si>
  <si>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</si>
  <si>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</si>
  <si>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</si>
  <si>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</si>
  <si>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</si>
  <si>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</si>
  <si>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</si>
  <si>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</si>
  <si>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</si>
  <si>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</si>
  <si>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</si>
  <si>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</si>
  <si>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</si>
  <si>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</si>
  <si>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</si>
  <si>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</si>
  <si>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</si>
  <si>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</si>
  <si>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</si>
  <si>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</si>
  <si>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</si>
  <si>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</si>
  <si>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</si>
  <si>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</si>
  <si>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</si>
  <si>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</si>
  <si>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</si>
  <si>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</si>
  <si>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</si>
  <si>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</si>
  <si>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</si>
  <si>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</si>
  <si>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</si>
  <si>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</si>
  <si>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</si>
  <si>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</si>
  <si>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</si>
  <si>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</si>
  <si>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</si>
  <si>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</si>
  <si>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</si>
  <si>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</si>
  <si>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</si>
  <si>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</si>
  <si>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</si>
  <si>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</si>
  <si>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</si>
  <si>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</si>
  <si>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</si>
  <si>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</si>
  <si>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</si>
  <si>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</si>
  <si>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</si>
  <si>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</si>
  <si>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</si>
  <si>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</si>
  <si>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</si>
  <si>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</si>
  <si>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</si>
  <si>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</si>
  <si>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</si>
  <si>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</si>
  <si>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</si>
  <si>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</si>
  <si>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</si>
  <si>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</si>
  <si>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</si>
  <si>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</si>
  <si>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</si>
  <si>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</si>
  <si>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</si>
  <si>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</si>
  <si>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</si>
  <si>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</si>
  <si>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</si>
  <si>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</si>
  <si>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</si>
  <si>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</si>
  <si>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</si>
  <si>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</si>
  <si>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</si>
  <si>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</si>
  <si>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</si>
  <si>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</si>
  <si>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</si>
  <si>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</si>
  <si>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</si>
  <si>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</si>
  <si>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</si>
  <si>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</si>
  <si>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</si>
  <si>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</si>
  <si>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</si>
  <si>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</si>
  <si>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</si>
  <si>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</si>
  <si>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</si>
  <si>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</si>
  <si>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</si>
  <si>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</si>
  <si>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</si>
  <si>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</si>
  <si>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</si>
  <si>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</si>
  <si>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</si>
  <si>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</si>
  <si>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</si>
  <si>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</si>
  <si>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</si>
  <si>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</si>
  <si>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</si>
  <si>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</si>
  <si>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</si>
  <si>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</si>
  <si>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</si>
  <si>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</si>
  <si>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</si>
  <si>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</si>
  <si>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</si>
  <si>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</si>
  <si>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</si>
  <si>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</si>
  <si>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</si>
  <si>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</si>
  <si>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</si>
  <si>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</si>
  <si>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</si>
  <si>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</si>
  <si>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</si>
  <si>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</si>
  <si>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</si>
  <si>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</si>
  <si>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</si>
  <si>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</si>
  <si>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</si>
  <si>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</si>
  <si>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</si>
  <si>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</si>
  <si>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</si>
  <si>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</si>
  <si>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</si>
  <si>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</si>
  <si>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</si>
  <si>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</si>
  <si>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</si>
  <si>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</si>
  <si>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</si>
  <si>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</si>
  <si>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</si>
  <si>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</si>
  <si>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</si>
  <si>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</si>
  <si>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</si>
  <si>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</si>
  <si>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</si>
  <si>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</si>
  <si>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</si>
  <si>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</si>
  <si>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</si>
  <si>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</si>
  <si>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</si>
  <si>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</si>
  <si>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</si>
  <si>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</si>
  <si>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</si>
  <si>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</si>
  <si>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</si>
  <si>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</si>
  <si>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</si>
  <si>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</si>
  <si>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</si>
  <si>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</si>
  <si>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</si>
  <si>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</si>
  <si>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</si>
  <si>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</si>
  <si>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</si>
  <si>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</si>
  <si>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</si>
  <si>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</si>
  <si>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</si>
  <si>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</si>
  <si>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</si>
  <si>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</si>
  <si>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</si>
  <si>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</si>
  <si>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</si>
  <si>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</si>
  <si>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</si>
  <si>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</si>
  <si>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</si>
  <si>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</si>
  <si>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</si>
  <si>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</si>
  <si>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</si>
  <si>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</si>
  <si>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</si>
  <si>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</si>
  <si>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</si>
  <si>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</si>
  <si>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</si>
  <si>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</si>
  <si>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</si>
  <si>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</si>
  <si>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</si>
  <si>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</si>
  <si>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</si>
  <si>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</si>
  <si>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</si>
  <si>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</si>
  <si>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</si>
  <si>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</si>
  <si>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</si>
  <si>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</si>
  <si>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</si>
  <si>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</si>
  <si>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</si>
  <si>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</si>
  <si>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</si>
  <si>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</si>
  <si>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</si>
  <si>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</si>
  <si>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</si>
  <si>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</si>
  <si>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</si>
  <si>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</si>
  <si>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</si>
  <si>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</si>
  <si>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</si>
  <si>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</si>
  <si>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</si>
  <si>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</si>
  <si>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</si>
  <si>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</si>
  <si>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</si>
  <si>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</si>
  <si>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</si>
  <si>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</si>
  <si>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</si>
  <si>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</si>
  <si>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</si>
  <si>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</si>
  <si>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</si>
  <si>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</si>
  <si>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</si>
  <si>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</si>
  <si>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</si>
  <si>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</si>
  <si>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</si>
  <si>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</si>
  <si>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</si>
  <si>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</si>
  <si>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</si>
  <si>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</si>
  <si>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</si>
  <si>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</si>
  <si>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</si>
  <si>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</si>
  <si>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</si>
  <si>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</si>
  <si>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</si>
  <si>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</si>
  <si>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</si>
  <si>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</si>
  <si>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</si>
  <si>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</si>
  <si>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</si>
  <si>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</si>
  <si>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</si>
  <si>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</si>
  <si>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</si>
  <si>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</si>
  <si>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</si>
  <si>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</si>
  <si>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</si>
  <si>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</si>
  <si>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</si>
  <si>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</si>
  <si>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</si>
  <si>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</si>
  <si>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</si>
  <si>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</si>
  <si>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</si>
  <si>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</si>
  <si>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</si>
  <si>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</si>
  <si>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</si>
  <si>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</si>
  <si>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</si>
  <si>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</si>
  <si>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</si>
  <si>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</si>
  <si>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</si>
  <si>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</si>
  <si>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</si>
  <si>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</si>
  <si>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</si>
  <si>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</si>
  <si>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</si>
  <si>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</si>
  <si>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</si>
  <si>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</si>
  <si>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</si>
  <si>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</si>
  <si>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</si>
  <si>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</si>
  <si>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</si>
  <si>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</si>
  <si>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</si>
  <si>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</si>
  <si>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</si>
  <si>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</si>
  <si>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</si>
  <si>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</si>
  <si>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</si>
  <si>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</si>
  <si>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</si>
  <si>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</si>
  <si>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</si>
  <si>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</si>
  <si>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</si>
  <si>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</si>
  <si>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</si>
  <si>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</si>
  <si>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</si>
  <si>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</si>
  <si>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</si>
  <si>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</si>
  <si>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</si>
  <si>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</si>
  <si>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</si>
  <si>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</si>
  <si>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</si>
  <si>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</si>
  <si>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</si>
  <si>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</si>
  <si>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</si>
  <si>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</si>
  <si>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</si>
  <si>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</si>
  <si>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</si>
  <si>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</si>
  <si>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</si>
  <si>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</si>
  <si>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</si>
  <si>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</si>
  <si>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</si>
  <si>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</si>
  <si>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</si>
  <si>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</si>
  <si>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</si>
  <si>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</si>
  <si>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</si>
  <si>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</si>
  <si>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</si>
  <si>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</si>
  <si>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</si>
  <si>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</si>
  <si>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</si>
  <si>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</si>
  <si>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</si>
  <si>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</si>
  <si>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</si>
  <si>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</si>
  <si>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</si>
  <si>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</si>
  <si>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</si>
  <si>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</si>
  <si>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</si>
  <si>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</si>
  <si>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</si>
  <si>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</si>
  <si>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</si>
  <si>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</si>
  <si>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</si>
  <si>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</si>
  <si>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</si>
  <si>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</si>
  <si>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</si>
  <si>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</si>
  <si>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</si>
  <si>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</si>
  <si>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</si>
  <si>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</si>
  <si>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</si>
  <si>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</si>
  <si>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</si>
  <si>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</si>
  <si>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</si>
  <si>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</si>
  <si>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</si>
  <si>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</si>
  <si>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</si>
  <si>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</si>
  <si>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</si>
  <si>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</si>
  <si>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</si>
  <si>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</si>
  <si>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</si>
  <si>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</si>
  <si>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</si>
  <si>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</si>
  <si>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</si>
  <si>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</si>
  <si>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</si>
  <si>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</si>
  <si>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</si>
  <si>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</si>
  <si>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</si>
  <si>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</si>
  <si>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</si>
  <si>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</si>
  <si>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</si>
  <si>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</si>
  <si>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</si>
  <si>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</si>
  <si>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</si>
  <si>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</si>
  <si>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</si>
  <si>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</si>
  <si>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</si>
  <si>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</si>
  <si>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</si>
  <si>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</si>
  <si>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</si>
  <si>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</si>
  <si>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</si>
  <si>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</si>
  <si>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</si>
  <si>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</si>
  <si>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</si>
  <si>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</si>
  <si>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</si>
  <si>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</si>
  <si>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</si>
  <si>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</si>
  <si>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</si>
  <si>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</si>
  <si>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</si>
  <si>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</si>
  <si>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</si>
  <si>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</si>
  <si>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</si>
  <si>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</si>
  <si>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</si>
  <si>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</si>
  <si>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</si>
  <si>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</si>
  <si>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</si>
  <si>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</si>
  <si>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</si>
  <si>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</si>
  <si>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</si>
  <si>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</si>
  <si>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</si>
  <si>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</si>
  <si>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</si>
  <si>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</si>
  <si>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</si>
  <si>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</si>
  <si>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</si>
  <si>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</si>
  <si>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</si>
  <si>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</si>
  <si>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</si>
  <si>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</si>
  <si>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</si>
  <si>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</si>
  <si>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</si>
  <si>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</si>
  <si>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</si>
  <si>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</si>
  <si>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</si>
  <si>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</si>
  <si>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</si>
  <si>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</si>
  <si>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</si>
  <si>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</si>
  <si>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</si>
  <si>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</si>
  <si>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</si>
  <si>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</si>
  <si>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</si>
  <si>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</si>
  <si>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</si>
  <si>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</si>
  <si>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</si>
  <si>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</si>
  <si>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</si>
  <si>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</si>
  <si>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</si>
  <si>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</si>
  <si>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</si>
  <si>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</si>
  <si>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</si>
  <si>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</si>
  <si>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</si>
  <si>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</si>
  <si>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</si>
  <si>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</si>
  <si>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</si>
  <si>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</si>
  <si>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</si>
  <si>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</si>
  <si>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</si>
  <si>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</si>
  <si>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</si>
  <si>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</si>
  <si>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</si>
  <si>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</si>
  <si>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</si>
  <si>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</si>
  <si>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</si>
  <si>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</si>
  <si>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</si>
  <si>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</si>
  <si>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</si>
  <si>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</si>
  <si>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</si>
  <si>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</si>
  <si>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</si>
  <si>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</si>
  <si>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</si>
  <si>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</si>
  <si>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</si>
  <si>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</si>
  <si>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</si>
  <si>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</si>
  <si>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</si>
  <si>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</si>
  <si>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</si>
  <si>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</si>
  <si>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</si>
  <si>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</si>
  <si>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</si>
  <si>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</si>
  <si>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</si>
  <si>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</si>
  <si>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</si>
  <si>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</si>
  <si>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</si>
  <si>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</si>
  <si>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</si>
  <si>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</si>
  <si>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</si>
  <si>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</si>
  <si>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</si>
  <si>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</si>
  <si>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</si>
  <si>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</si>
  <si>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</si>
  <si>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</si>
  <si>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</si>
  <si>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</si>
  <si>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</si>
  <si>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</si>
  <si>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</si>
  <si>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</si>
  <si>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</si>
  <si>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</si>
  <si>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</si>
  <si>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</si>
  <si>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</si>
  <si>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</si>
  <si>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</si>
  <si>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</si>
  <si>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</si>
  <si>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</si>
  <si>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</si>
  <si>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</si>
  <si>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</si>
  <si>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</si>
  <si>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</si>
  <si>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</si>
  <si>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</si>
  <si>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</si>
  <si>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</si>
  <si>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</si>
  <si>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</si>
  <si>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</si>
  <si>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</si>
  <si>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</si>
  <si>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</si>
  <si>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</si>
  <si>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</si>
  <si>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</si>
  <si>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</si>
  <si>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</si>
  <si>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</si>
  <si>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</si>
  <si>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</si>
  <si>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</si>
  <si>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</si>
  <si>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</si>
  <si>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</si>
  <si>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</si>
  <si>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</si>
  <si>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</si>
  <si>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</si>
  <si>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</si>
  <si>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</si>
  <si>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</si>
  <si>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</si>
  <si>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</si>
  <si>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</si>
  <si>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</si>
  <si>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</si>
  <si>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</si>
  <si>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</si>
  <si>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</si>
  <si>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</si>
  <si>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</si>
  <si>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</si>
  <si>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</si>
  <si>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</si>
  <si>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</si>
  <si>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</si>
  <si>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</si>
  <si>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</si>
  <si>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</si>
  <si>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</si>
  <si>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</si>
  <si>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</si>
  <si>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</si>
  <si>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</si>
  <si>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</si>
  <si>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</si>
  <si>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</si>
  <si>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</si>
  <si>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</si>
  <si>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</si>
  <si>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</si>
  <si>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</si>
  <si>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</si>
  <si>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</si>
  <si>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</si>
  <si>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</si>
  <si>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</si>
  <si>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</si>
  <si>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</si>
  <si>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</si>
  <si>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</si>
  <si>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</si>
  <si>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</si>
  <si>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</si>
  <si>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</si>
  <si>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</si>
  <si>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</si>
  <si>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</si>
  <si>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</si>
  <si>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</si>
  <si>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</si>
  <si>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</si>
  <si>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</si>
  <si>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</si>
  <si>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</si>
  <si>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</si>
  <si>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</si>
  <si>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</si>
  <si>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</si>
  <si>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</si>
  <si>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</si>
  <si>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</si>
  <si>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</si>
  <si>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</si>
  <si>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</si>
  <si>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</si>
  <si>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</si>
  <si>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</si>
  <si>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</si>
  <si>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</si>
  <si>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</si>
  <si>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</si>
  <si>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</si>
  <si>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</si>
  <si>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</si>
  <si>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</si>
  <si>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</si>
  <si>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</si>
  <si>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</si>
  <si>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</si>
  <si>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</si>
  <si>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</si>
  <si>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</si>
  <si>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</si>
  <si>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</si>
  <si>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</si>
  <si>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</si>
  <si>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</si>
  <si>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</si>
  <si>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</si>
  <si>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</si>
  <si>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</si>
  <si>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</si>
  <si>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</si>
  <si>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</si>
  <si>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</si>
  <si>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</si>
  <si>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</si>
  <si>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</si>
  <si>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</si>
  <si>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</si>
  <si>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</si>
  <si>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</si>
  <si>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</si>
  <si>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</si>
  <si>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</si>
  <si>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</si>
  <si>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</si>
  <si>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</si>
  <si>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</si>
  <si>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</si>
  <si>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</si>
  <si>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</si>
  <si>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</si>
  <si>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</si>
  <si>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</si>
  <si>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</si>
  <si>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</si>
  <si>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</si>
  <si>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</si>
  <si>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</si>
  <si>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</si>
  <si>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</si>
  <si>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</si>
  <si>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</si>
  <si>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</si>
  <si>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</si>
  <si>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</si>
  <si>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</si>
  <si>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</si>
  <si>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</si>
  <si>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</si>
  <si>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</si>
  <si>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</si>
  <si>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</si>
  <si>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</si>
  <si>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</si>
  <si>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</si>
  <si>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</si>
  <si>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</si>
  <si>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</si>
  <si>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</si>
  <si>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</si>
  <si>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</si>
  <si>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</si>
  <si>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</si>
  <si>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</si>
  <si>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</si>
  <si>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</si>
  <si>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</si>
  <si>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</si>
  <si>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</si>
  <si>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</si>
  <si>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</si>
  <si>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</si>
  <si>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</si>
  <si>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</si>
  <si>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</si>
  <si>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</si>
  <si>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</si>
  <si>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</si>
  <si>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</si>
  <si>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</si>
  <si>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</si>
  <si>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</si>
  <si>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</si>
  <si>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</si>
  <si>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</si>
  <si>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</si>
  <si>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</si>
  <si>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</si>
  <si>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</si>
  <si>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</si>
  <si>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</si>
  <si>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</si>
  <si>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</si>
  <si>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</si>
  <si>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</si>
  <si>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</si>
  <si>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</si>
  <si>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</si>
  <si>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</si>
  <si>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</si>
  <si>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</si>
  <si>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</si>
  <si>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</si>
  <si>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</si>
  <si>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</si>
  <si>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</si>
  <si>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</si>
  <si>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</si>
  <si>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</si>
  <si>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</si>
  <si>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</si>
  <si>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</si>
  <si>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</si>
  <si>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</si>
  <si>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</si>
  <si>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</si>
  <si>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</si>
  <si>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</si>
  <si>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</si>
  <si>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</si>
  <si>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</si>
  <si>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</si>
  <si>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</si>
  <si>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</si>
  <si>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</si>
  <si>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</si>
  <si>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</si>
  <si>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</si>
  <si>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</si>
  <si>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</si>
  <si>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</si>
  <si>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</si>
  <si>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</si>
  <si>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</si>
  <si>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</si>
  <si>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</si>
  <si>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</si>
  <si>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</si>
  <si>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</si>
  <si>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</si>
  <si>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</si>
  <si>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</si>
  <si>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</si>
  <si>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</si>
  <si>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</si>
  <si>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</si>
  <si>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</si>
  <si>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</si>
  <si>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</si>
  <si>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</si>
  <si>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</si>
  <si>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</si>
  <si>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</si>
  <si>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</si>
  <si>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</si>
  <si>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</si>
  <si>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</si>
  <si>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</si>
  <si>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</si>
  <si>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</si>
  <si>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</si>
  <si>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</si>
  <si>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</si>
  <si>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</si>
  <si>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</si>
  <si>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</si>
  <si>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</si>
  <si>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</si>
  <si>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</si>
  <si>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</si>
  <si>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</si>
  <si>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</si>
  <si>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</si>
  <si>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</si>
  <si>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</si>
  <si>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</si>
  <si>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</si>
  <si>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</si>
  <si>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</si>
  <si>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</si>
  <si>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</si>
  <si>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</si>
  <si>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</si>
  <si>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</si>
  <si>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</si>
  <si>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</si>
  <si>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</si>
  <si>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</si>
  <si>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</si>
  <si>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</si>
  <si>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</si>
  <si>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</si>
  <si>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</si>
  <si>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</si>
  <si>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</si>
  <si>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</si>
  <si>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</si>
  <si>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</si>
  <si>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</si>
  <si>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</si>
  <si>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</si>
  <si>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</si>
  <si>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</si>
  <si>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</si>
  <si>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</si>
  <si>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</si>
  <si>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</si>
  <si>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</si>
  <si>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</si>
  <si>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</si>
  <si>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</si>
  <si>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</si>
  <si>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</si>
  <si>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</si>
  <si>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</si>
  <si>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</si>
  <si>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</si>
  <si>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</si>
  <si>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</si>
  <si>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</si>
  <si>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</si>
  <si>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</si>
  <si>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</si>
  <si>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</si>
  <si>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</si>
  <si>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</si>
  <si>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</si>
  <si>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</si>
  <si>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</si>
  <si>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</si>
  <si>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</si>
  <si>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</si>
  <si>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</si>
  <si>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</si>
  <si>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</si>
  <si>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</si>
  <si>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</si>
  <si>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</si>
  <si>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</si>
  <si>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</si>
  <si>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</si>
  <si>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</si>
  <si>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</si>
  <si>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</si>
  <si>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</si>
  <si>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</si>
  <si>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</si>
  <si>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</si>
  <si>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</si>
  <si>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</si>
  <si>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</si>
  <si>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</si>
  <si>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</si>
  <si>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</si>
  <si>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</si>
  <si>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</si>
  <si>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</si>
  <si>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</si>
  <si>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</si>
  <si>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</si>
  <si>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</si>
  <si>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</si>
  <si>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</si>
  <si>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</si>
  <si>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</si>
  <si>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</si>
  <si>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</si>
  <si>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</si>
  <si>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</si>
  <si>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</si>
  <si>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</si>
  <si>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</si>
  <si>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</si>
  <si>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</si>
  <si>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</si>
  <si>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</si>
  <si>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</si>
  <si>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</si>
  <si>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</si>
  <si>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</si>
  <si>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</si>
  <si>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</si>
  <si>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</si>
  <si>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</si>
  <si>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</si>
  <si>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</si>
  <si>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</si>
  <si>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</si>
  <si>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</si>
  <si>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</si>
  <si>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</si>
  <si>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</si>
  <si>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</si>
  <si>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</si>
  <si>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</si>
  <si>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</si>
  <si>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</si>
  <si>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</si>
  <si>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</si>
  <si>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</si>
  <si>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</si>
  <si>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</si>
  <si>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</si>
  <si>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</si>
  <si>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</si>
  <si>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</si>
  <si>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</si>
  <si>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</si>
  <si>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</si>
  <si>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</si>
  <si>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</si>
  <si>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</si>
  <si>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</si>
  <si>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</si>
  <si>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</si>
  <si>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</si>
  <si>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</si>
  <si>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</si>
  <si>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</si>
  <si>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</si>
  <si>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</si>
  <si>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</si>
  <si>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</si>
  <si>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</si>
  <si>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</si>
  <si>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</si>
  <si>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</si>
  <si>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</si>
  <si>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</si>
  <si>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</si>
  <si>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</si>
  <si>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</si>
  <si>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</si>
  <si>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</si>
  <si>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</si>
  <si>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</si>
  <si>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</si>
  <si>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</si>
  <si>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</si>
  <si>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</si>
  <si>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</si>
  <si>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</si>
  <si>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</si>
  <si>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</si>
  <si>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</si>
  <si>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</si>
  <si>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</si>
  <si>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</si>
  <si>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</si>
  <si>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</si>
  <si>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</si>
  <si>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</si>
  <si>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</si>
  <si>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</si>
  <si>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</si>
  <si>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</si>
  <si>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</si>
  <si>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</si>
  <si>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</si>
  <si>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</si>
  <si>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</si>
  <si>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</si>
  <si>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</si>
  <si>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</si>
  <si>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</si>
  <si>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</si>
  <si>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</si>
  <si>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</si>
  <si>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</si>
  <si>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</si>
  <si>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</si>
  <si>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</si>
  <si>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</si>
  <si>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</si>
  <si>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</si>
  <si>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</si>
  <si>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</si>
  <si>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</si>
  <si>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</si>
  <si>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</si>
  <si>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</si>
  <si>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</si>
  <si>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</si>
  <si>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</si>
  <si>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</si>
  <si>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</si>
  <si>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</si>
  <si>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</si>
  <si>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</si>
  <si>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</si>
  <si>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</si>
  <si>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</si>
  <si>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</si>
  <si>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</si>
  <si>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</si>
  <si>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</si>
  <si>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</si>
  <si>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</si>
  <si>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</si>
  <si>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</si>
  <si>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</si>
  <si>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</si>
  <si>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</si>
  <si>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</si>
  <si>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</si>
  <si>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</si>
  <si>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</si>
  <si>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</si>
  <si>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</si>
  <si>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</si>
  <si>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</si>
  <si>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</si>
  <si>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</si>
  <si>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</si>
  <si>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</si>
  <si>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</si>
  <si>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</si>
  <si>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</si>
  <si>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</si>
  <si>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</si>
  <si>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</si>
  <si>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</si>
  <si>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</si>
  <si>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</si>
  <si>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</si>
  <si>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</si>
  <si>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</si>
  <si>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</si>
  <si>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</si>
  <si>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</si>
  <si>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</si>
  <si>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</si>
  <si>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</si>
  <si>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</si>
  <si>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</si>
  <si>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</si>
  <si>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</si>
  <si>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</si>
  <si>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</si>
  <si>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</si>
  <si>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</si>
  <si>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</si>
  <si>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</si>
  <si>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</si>
  <si>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</si>
  <si>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</si>
  <si>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</si>
  <si>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</si>
  <si>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</si>
  <si>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</si>
  <si>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</si>
  <si>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</si>
  <si>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</si>
  <si>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</si>
  <si>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</si>
  <si>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</si>
  <si>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</si>
  <si>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</si>
  <si>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</si>
  <si>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</si>
  <si>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</si>
  <si>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</si>
  <si>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</si>
  <si>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</si>
  <si>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</si>
  <si>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</si>
  <si>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</si>
  <si>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</si>
  <si>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</si>
  <si>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</si>
  <si>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</si>
  <si>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</si>
  <si>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</si>
  <si>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</si>
  <si>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</si>
  <si>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</si>
  <si>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</si>
  <si>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</si>
  <si>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</si>
  <si>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</si>
  <si>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</si>
  <si>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</si>
  <si>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</si>
  <si>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</si>
  <si>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</si>
  <si>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</si>
  <si>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</si>
  <si>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</si>
  <si>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</si>
  <si>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</si>
  <si>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</si>
  <si>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</si>
  <si>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</si>
  <si>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</si>
  <si>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</si>
  <si>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</si>
  <si>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</si>
  <si>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</si>
  <si>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</si>
  <si>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</si>
  <si>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</si>
  <si>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</si>
  <si>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</si>
  <si>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</si>
  <si>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</si>
  <si>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</si>
  <si>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</si>
  <si>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</si>
  <si>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</si>
  <si>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</si>
  <si>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</si>
  <si>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</si>
  <si>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</si>
  <si>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</si>
  <si>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</si>
  <si>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</si>
  <si>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</si>
  <si>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</si>
  <si>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</si>
  <si>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</si>
  <si>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</si>
  <si>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</si>
  <si>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</si>
  <si>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</si>
  <si>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</si>
  <si>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</si>
  <si>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</si>
  <si>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</si>
  <si>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</si>
  <si>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</si>
  <si>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</si>
  <si>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</si>
  <si>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</si>
  <si>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</si>
  <si>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</si>
  <si>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</si>
  <si>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</si>
  <si>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</si>
  <si>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</si>
  <si>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</si>
  <si>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</si>
  <si>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</si>
  <si>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</si>
  <si>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</si>
  <si>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</si>
  <si>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</si>
  <si>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</si>
  <si>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</si>
  <si>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</si>
  <si>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</si>
  <si>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</si>
  <si>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</si>
  <si>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</si>
  <si>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</si>
  <si>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</si>
  <si>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</si>
  <si>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</si>
  <si>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</si>
  <si>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</si>
  <si>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</si>
  <si>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</si>
  <si>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</si>
  <si>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</si>
  <si>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</si>
  <si>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</si>
  <si>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</si>
  <si>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</si>
  <si>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</si>
  <si>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</si>
  <si>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</si>
  <si>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</si>
  <si>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</si>
  <si>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</si>
  <si>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</si>
  <si>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</si>
  <si>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</si>
  <si>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</si>
  <si>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</si>
  <si>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</si>
  <si>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</si>
  <si>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</si>
  <si>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</si>
  <si>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</si>
  <si>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</si>
  <si>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</si>
  <si>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</si>
  <si>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</si>
  <si>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</si>
  <si>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</si>
  <si>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</si>
  <si>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</si>
  <si>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</si>
  <si>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</si>
  <si>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</si>
  <si>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</si>
  <si>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</si>
  <si>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</si>
  <si>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</si>
  <si>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</si>
  <si>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</si>
  <si>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</si>
  <si>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</si>
  <si>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</si>
  <si>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</si>
  <si>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</si>
  <si>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</si>
  <si>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</si>
  <si>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</si>
  <si>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</si>
  <si>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</si>
  <si>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</si>
  <si>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</si>
  <si>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</si>
  <si>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</si>
  <si>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</si>
  <si>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</si>
  <si>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</si>
  <si>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</si>
  <si>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</si>
  <si>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</si>
  <si>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</si>
  <si>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</si>
  <si>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</si>
  <si>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</si>
  <si>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</si>
  <si>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</si>
  <si>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</si>
  <si>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</si>
  <si>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</si>
  <si>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</si>
  <si>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</si>
  <si>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</si>
  <si>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</si>
  <si>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</si>
  <si>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</si>
  <si>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</si>
  <si>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</si>
  <si>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</si>
  <si>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</si>
  <si>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</si>
  <si>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</si>
  <si>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</si>
  <si>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</si>
  <si>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</si>
  <si>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</si>
  <si>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</si>
  <si>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</si>
  <si>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</si>
  <si>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</si>
  <si>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</si>
  <si>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</si>
  <si>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</si>
  <si>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</si>
  <si>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</si>
  <si>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</si>
  <si>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</si>
  <si>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</si>
  <si>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</si>
  <si>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</si>
  <si>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</si>
  <si>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</si>
  <si>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</si>
  <si>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</si>
  <si>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</si>
  <si>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</si>
  <si>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</si>
  <si>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</si>
  <si>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</si>
  <si>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</si>
  <si>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</si>
  <si>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</si>
  <si>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</si>
  <si>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</si>
  <si>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</si>
  <si>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</si>
  <si>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</si>
  <si>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</si>
  <si>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</si>
  <si>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</si>
  <si>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</si>
  <si>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</si>
  <si>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</si>
  <si>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</si>
  <si>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</si>
  <si>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</si>
  <si>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</si>
  <si>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</si>
  <si>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</si>
  <si>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</si>
  <si>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</si>
  <si>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</si>
  <si>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</si>
  <si>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</si>
  <si>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</si>
  <si>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</si>
  <si>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</si>
  <si>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</si>
  <si>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</si>
  <si>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</si>
  <si>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</si>
  <si>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</si>
  <si>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</si>
  <si>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</si>
  <si>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</si>
  <si>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</si>
  <si>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</si>
  <si>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</si>
  <si>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</si>
  <si>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</si>
  <si>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</si>
  <si>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</si>
  <si>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</si>
  <si>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</si>
  <si>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</si>
  <si>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</si>
  <si>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</si>
  <si>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</si>
  <si>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</si>
  <si>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</si>
  <si>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</si>
  <si>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</si>
  <si>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</si>
  <si>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</si>
  <si>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</si>
  <si>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</si>
  <si>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</si>
  <si>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</si>
  <si>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</si>
  <si>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</si>
  <si>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</si>
  <si>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</si>
  <si>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</si>
  <si>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</si>
  <si>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</si>
  <si>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</si>
  <si>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</si>
  <si>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</si>
  <si>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</si>
  <si>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</si>
  <si>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</si>
  <si>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</si>
  <si>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</si>
  <si>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</si>
  <si>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</si>
  <si>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</si>
  <si>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</si>
  <si>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</si>
  <si>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</si>
  <si>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</si>
  <si>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</si>
  <si>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</si>
  <si>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</si>
  <si>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</si>
  <si>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</si>
  <si>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</si>
  <si>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</si>
  <si>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</si>
  <si>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</si>
  <si>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</si>
  <si>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</si>
  <si>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</si>
  <si>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</si>
  <si>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</si>
  <si>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</si>
  <si>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</si>
  <si>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</si>
  <si>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</si>
  <si>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</si>
  <si>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</si>
  <si>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</si>
  <si>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</si>
  <si>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</si>
  <si>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</si>
  <si>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</si>
  <si>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</si>
  <si>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</si>
  <si>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</si>
  <si>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</si>
  <si>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</si>
  <si>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</si>
  <si>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</si>
  <si>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</si>
  <si>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</si>
  <si>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</si>
  <si>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</si>
  <si>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</si>
  <si>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</si>
  <si>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</si>
  <si>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</si>
  <si>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</si>
  <si>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</si>
  <si>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</si>
  <si>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</si>
  <si>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</si>
  <si>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</si>
  <si>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</si>
  <si>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</si>
  <si>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</si>
  <si>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</si>
  <si>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</si>
  <si>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</si>
  <si>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</si>
  <si>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</si>
  <si>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</si>
  <si>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</si>
  <si>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</si>
  <si>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</si>
  <si>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</si>
  <si>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</si>
  <si>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</si>
  <si>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</si>
  <si>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</si>
  <si>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</si>
  <si>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</si>
  <si>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</si>
  <si>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</si>
  <si>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</si>
  <si>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</si>
  <si>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</si>
  <si>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</si>
  <si>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</si>
  <si>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</si>
  <si>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</si>
  <si>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</si>
  <si>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</si>
  <si>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</si>
  <si>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</si>
  <si>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</si>
  <si>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</si>
  <si>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</si>
  <si>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</si>
  <si>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</si>
  <si>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</si>
  <si>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</si>
  <si>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</si>
  <si>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</si>
  <si>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</si>
  <si>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</si>
  <si>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</si>
  <si>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</si>
  <si>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</si>
  <si>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</si>
  <si>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</si>
  <si>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</si>
  <si>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</si>
  <si>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</si>
  <si>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</si>
  <si>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</si>
  <si>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</si>
  <si>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</si>
  <si>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</si>
  <si>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</si>
  <si>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</si>
  <si>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</si>
  <si>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</si>
  <si>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</si>
  <si>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</si>
  <si>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</si>
  <si>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</si>
  <si>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</si>
  <si>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</si>
  <si>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</si>
  <si>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</si>
  <si>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</si>
  <si>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</si>
  <si>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</si>
  <si>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</si>
  <si>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</si>
  <si>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</si>
  <si>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</si>
  <si>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</si>
  <si>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</si>
  <si>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</si>
  <si>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</si>
  <si>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</si>
  <si>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</si>
  <si>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</si>
  <si>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</si>
  <si>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</si>
  <si>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</si>
  <si>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</si>
  <si>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</si>
  <si>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</si>
  <si>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</si>
  <si>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</si>
  <si>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</si>
  <si>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</si>
  <si>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</si>
  <si>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</si>
  <si>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</si>
  <si>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</si>
  <si>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</si>
  <si>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</si>
  <si>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</si>
  <si>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</si>
  <si>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</si>
  <si>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</si>
  <si>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</si>
  <si>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</si>
  <si>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</si>
  <si>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</si>
  <si>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</si>
  <si>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</si>
  <si>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</si>
  <si>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</si>
  <si>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</si>
  <si>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</si>
  <si>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</si>
  <si>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</si>
  <si>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</si>
  <si>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</si>
  <si>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</si>
  <si>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</si>
  <si>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</si>
  <si>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</si>
  <si>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</si>
  <si>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</si>
  <si>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</si>
  <si>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</si>
  <si>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</si>
  <si>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</si>
  <si>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</si>
  <si>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</si>
  <si>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</si>
  <si>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</si>
  <si>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</si>
  <si>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</si>
  <si>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</si>
  <si>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</si>
  <si>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</si>
  <si>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</si>
  <si>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</si>
  <si>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</si>
  <si>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</si>
  <si>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</si>
  <si>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</si>
  <si>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</si>
  <si>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</si>
  <si>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</si>
  <si>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</si>
  <si>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</si>
  <si>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</si>
  <si>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</si>
  <si>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</si>
  <si>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</si>
  <si>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</si>
  <si>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</si>
  <si>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</si>
  <si>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</si>
  <si>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</si>
  <si>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</si>
  <si>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</si>
  <si>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</si>
  <si>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</si>
  <si>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</si>
  <si>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</si>
  <si>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</si>
  <si>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</si>
  <si>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</si>
  <si>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</si>
  <si>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</si>
  <si>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</si>
  <si>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</si>
  <si>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</si>
  <si>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</si>
  <si>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</si>
  <si>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</si>
  <si>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</si>
  <si>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</si>
  <si>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</si>
  <si>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</si>
  <si>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</si>
  <si>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</si>
  <si>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</si>
  <si>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</si>
  <si>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</si>
  <si>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</si>
  <si>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</si>
  <si>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</si>
  <si>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</si>
  <si>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</si>
  <si>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</si>
  <si>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</si>
  <si>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</si>
  <si>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</si>
  <si>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</si>
  <si>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</si>
  <si>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</si>
  <si>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</si>
  <si>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</si>
  <si>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</si>
  <si>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</si>
  <si>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</si>
  <si>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</si>
  <si>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</si>
  <si>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</si>
  <si>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</si>
  <si>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</si>
  <si>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</si>
  <si>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</si>
  <si>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</si>
  <si>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</si>
  <si>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</si>
  <si>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</si>
  <si>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</si>
  <si>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</si>
  <si>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</si>
  <si>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</si>
  <si>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</si>
  <si>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</si>
  <si>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</si>
  <si>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</si>
  <si>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</si>
  <si>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</si>
  <si>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</si>
  <si>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</si>
  <si>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</si>
  <si>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</si>
  <si>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</si>
  <si>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</si>
  <si>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</si>
  <si>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</si>
  <si>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</si>
  <si>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</si>
  <si>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</si>
  <si>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</si>
  <si>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</si>
  <si>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</si>
  <si>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</si>
  <si>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</si>
  <si>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</si>
  <si>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</si>
  <si>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</si>
  <si>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</si>
  <si>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</si>
  <si>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</si>
  <si>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</si>
  <si>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</si>
  <si>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</si>
  <si>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</si>
  <si>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</si>
  <si>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</si>
  <si>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</si>
  <si>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</si>
  <si>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</si>
  <si>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</si>
  <si>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</si>
  <si>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</si>
  <si>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</si>
  <si>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</si>
  <si>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</si>
  <si>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</si>
  <si>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</si>
  <si>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</si>
  <si>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</si>
  <si>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</si>
  <si>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</si>
  <si>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</si>
  <si>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</si>
  <si>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</si>
  <si>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</si>
  <si>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</si>
  <si>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</si>
  <si>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</si>
  <si>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</si>
  <si>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</si>
  <si>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</si>
  <si>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</si>
  <si>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</si>
  <si>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</si>
  <si>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</si>
  <si>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</si>
  <si>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</si>
  <si>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</si>
  <si>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</si>
  <si>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</si>
  <si>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</si>
  <si>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</si>
  <si>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</si>
  <si>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</si>
  <si>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</si>
  <si>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</si>
  <si>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</si>
  <si>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</si>
  <si>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</si>
  <si>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</si>
  <si>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</si>
  <si>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</si>
  <si>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</si>
  <si>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</si>
  <si>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</si>
  <si>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</si>
  <si>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</si>
  <si>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</si>
  <si>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</si>
  <si>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</si>
  <si>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</si>
  <si>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</si>
  <si>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</si>
  <si>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</si>
  <si>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</si>
  <si>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</si>
  <si>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</si>
  <si>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</si>
  <si>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</si>
  <si>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</si>
  <si>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</si>
  <si>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</si>
  <si>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</si>
  <si>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</si>
  <si>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</si>
  <si>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</si>
  <si>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</si>
  <si>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</si>
  <si>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</si>
  <si>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</si>
  <si>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</si>
  <si>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</si>
  <si>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</si>
  <si>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</si>
  <si>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</si>
  <si>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</si>
  <si>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</si>
  <si>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</si>
  <si>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</si>
  <si>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</si>
  <si>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</si>
  <si>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</si>
  <si>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</si>
  <si>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</si>
  <si>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</si>
  <si>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</si>
  <si>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</si>
  <si>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</si>
  <si>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</si>
  <si>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</si>
  <si>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</si>
  <si>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</si>
  <si>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</si>
  <si>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</si>
  <si>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</si>
  <si>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</si>
  <si>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</si>
  <si>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</si>
  <si>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</si>
  <si>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</si>
  <si>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</si>
  <si>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</si>
  <si>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</si>
  <si>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</si>
  <si>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</si>
  <si>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</si>
  <si>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</si>
  <si>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</si>
  <si>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</si>
  <si>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</si>
  <si>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</si>
  <si>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</si>
  <si>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</si>
  <si>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</si>
  <si>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</si>
  <si>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</si>
  <si>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</si>
  <si>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</si>
  <si>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</si>
  <si>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</si>
  <si>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</si>
  <si>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</si>
  <si>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</si>
  <si>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</si>
  <si>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</si>
  <si>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</si>
  <si>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</si>
  <si>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</si>
  <si>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</si>
  <si>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</si>
  <si>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</si>
  <si>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</si>
  <si>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</si>
  <si>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</si>
  <si>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</si>
  <si>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</si>
  <si>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</si>
  <si>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</si>
  <si>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</si>
  <si>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</si>
  <si>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</si>
  <si>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</si>
  <si>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</si>
  <si>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</si>
  <si>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</si>
  <si>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</si>
  <si>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</si>
  <si>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</si>
  <si>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</si>
  <si>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</si>
  <si>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</si>
  <si>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</si>
  <si>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</si>
  <si>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</si>
  <si>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</si>
  <si>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</si>
  <si>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</si>
  <si>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</si>
  <si>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</si>
  <si>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</si>
  <si>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</si>
  <si>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</si>
  <si>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</si>
  <si>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</si>
  <si>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</si>
  <si>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</si>
  <si>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</si>
  <si>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</si>
  <si>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</si>
  <si>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</si>
  <si>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</si>
  <si>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</si>
  <si>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</si>
  <si>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</si>
  <si>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</si>
  <si>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</si>
  <si>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</si>
  <si>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</si>
  <si>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</si>
  <si>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</si>
  <si>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</si>
  <si>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</si>
  <si>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</si>
  <si>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</si>
  <si>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</si>
  <si>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</si>
  <si>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</si>
  <si>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</si>
  <si>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</si>
  <si>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</si>
  <si>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</si>
  <si>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</si>
  <si>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</si>
  <si>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</si>
  <si>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</si>
  <si>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</si>
  <si>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</si>
  <si>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</si>
  <si>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</si>
  <si>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</si>
  <si>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</si>
  <si>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</si>
  <si>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</si>
  <si>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</si>
  <si>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</si>
  <si>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</si>
  <si>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</si>
  <si>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</si>
  <si>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</si>
  <si>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</si>
  <si>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</si>
  <si>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</si>
  <si>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</si>
  <si>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</si>
  <si>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</si>
  <si>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</si>
  <si>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</si>
  <si>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</si>
  <si>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</si>
  <si>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</si>
  <si>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</si>
  <si>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</si>
  <si>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</si>
  <si>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</si>
  <si>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</si>
  <si>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</si>
  <si>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</si>
  <si>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</si>
  <si>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</si>
  <si>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</si>
  <si>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</si>
  <si>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</si>
  <si>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</si>
  <si>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</si>
  <si>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</si>
  <si>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</si>
  <si>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</si>
  <si>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</si>
  <si>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</si>
  <si>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</si>
  <si>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</si>
  <si>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</si>
  <si>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</si>
  <si>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</si>
  <si>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</si>
  <si>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</si>
  <si>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</si>
  <si>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</si>
  <si>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</si>
  <si>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</si>
  <si>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</si>
  <si>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</si>
  <si>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</si>
  <si>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</si>
  <si>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</si>
  <si>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</si>
  <si>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</si>
  <si>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</si>
  <si>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</si>
  <si>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</si>
  <si>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</si>
  <si>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</si>
  <si>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</si>
  <si>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</si>
  <si>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</si>
  <si>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</si>
  <si>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</si>
  <si>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</si>
  <si>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</si>
  <si>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</si>
  <si>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</si>
  <si>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</si>
  <si>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</si>
  <si>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</si>
  <si>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</si>
  <si>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</si>
  <si>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</si>
  <si>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</si>
  <si>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</si>
  <si>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</si>
  <si>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</si>
  <si>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</si>
  <si>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</si>
  <si>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</si>
  <si>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</si>
  <si>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</si>
  <si>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</si>
  <si>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</si>
  <si>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</si>
  <si>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</si>
  <si>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</si>
  <si>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</si>
  <si>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</si>
  <si>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</si>
  <si>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</si>
  <si>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</si>
  <si>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</si>
  <si>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</si>
  <si>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</si>
  <si>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</si>
  <si>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</si>
  <si>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</si>
  <si>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</si>
  <si>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</si>
  <si>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</si>
  <si>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</si>
  <si>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</si>
  <si>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</si>
  <si>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</si>
  <si>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</si>
  <si>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</si>
  <si>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</si>
  <si>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</si>
  <si>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</si>
  <si>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</si>
  <si>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</si>
  <si>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</si>
  <si>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</si>
  <si>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</si>
  <si>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</si>
  <si>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</si>
  <si>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</si>
  <si>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</si>
  <si>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</si>
  <si>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</si>
  <si>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</si>
  <si>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</si>
  <si>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</si>
  <si>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</si>
  <si>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</si>
  <si>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</si>
  <si>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</si>
  <si>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</si>
  <si>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</si>
  <si>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</si>
  <si>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</si>
  <si>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</si>
  <si>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</si>
  <si>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</si>
  <si>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</si>
  <si>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</si>
  <si>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</si>
  <si>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</si>
  <si>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</si>
  <si>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</si>
  <si>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</si>
  <si>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</si>
  <si>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</si>
  <si>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</si>
  <si>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</si>
  <si>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</si>
  <si>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</si>
  <si>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</si>
  <si>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</si>
  <si>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</si>
  <si>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</si>
  <si>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</si>
  <si>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</si>
  <si>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</si>
  <si>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</si>
  <si>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</si>
  <si>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</si>
  <si>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</si>
  <si>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</si>
  <si>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</si>
  <si>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</si>
  <si>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</si>
  <si>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</si>
  <si>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</si>
  <si>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</si>
  <si>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</si>
  <si>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</si>
  <si>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</si>
  <si>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</si>
  <si>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</si>
  <si>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</si>
  <si>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</si>
  <si>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</si>
  <si>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</si>
  <si>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</si>
  <si>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</si>
  <si>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</si>
  <si>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</si>
  <si>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</si>
  <si>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</si>
  <si>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</si>
  <si>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</si>
  <si>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</si>
  <si>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</si>
  <si>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</si>
  <si>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</si>
  <si>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</si>
  <si>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</si>
  <si>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</si>
  <si>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</si>
  <si>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</si>
  <si>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</si>
  <si>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</si>
  <si>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</si>
  <si>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</si>
  <si>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</si>
  <si>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</si>
  <si>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</si>
  <si>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</si>
  <si>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</si>
  <si>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</si>
  <si>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</si>
  <si>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</si>
  <si>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</si>
  <si>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</si>
  <si>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</si>
  <si>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</si>
  <si>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</si>
  <si>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</si>
  <si>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</si>
  <si>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</si>
  <si>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</si>
  <si>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</si>
  <si>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</si>
  <si>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</si>
  <si>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</si>
  <si>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</si>
  <si>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</si>
  <si>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</si>
  <si>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</si>
  <si>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</si>
  <si>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</si>
  <si>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</si>
  <si>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</si>
  <si>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</si>
  <si>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</si>
  <si>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</si>
  <si>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</si>
  <si>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</si>
  <si>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</si>
  <si>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</si>
  <si>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</si>
  <si>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</si>
  <si>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</si>
  <si>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</si>
  <si>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</si>
  <si>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</si>
  <si>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</si>
  <si>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</si>
  <si>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</si>
  <si>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</si>
  <si>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</si>
  <si>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</si>
  <si>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</si>
  <si>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</si>
  <si>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</si>
  <si>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</si>
  <si>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</si>
  <si>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</si>
  <si>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</si>
  <si>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</si>
  <si>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</si>
  <si>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</si>
  <si>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</si>
  <si>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</si>
  <si>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</si>
  <si>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</si>
  <si>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</si>
  <si>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</si>
  <si>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</si>
  <si>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</si>
  <si>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</si>
  <si>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</si>
  <si>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</si>
  <si>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</si>
  <si>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</si>
  <si>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</si>
  <si>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</si>
  <si>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</si>
  <si>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</si>
  <si>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</si>
  <si>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</si>
  <si>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</si>
  <si>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</si>
  <si>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</si>
  <si>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</si>
  <si>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</si>
  <si>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</si>
  <si>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</si>
  <si>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</si>
  <si>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</si>
  <si>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</si>
  <si>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</si>
  <si>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</si>
  <si>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</si>
  <si>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</si>
  <si>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</si>
  <si>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</si>
  <si>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</si>
  <si>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</si>
  <si>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</si>
  <si>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</si>
  <si>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</si>
  <si>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</si>
  <si>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</si>
  <si>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</si>
  <si>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</si>
  <si>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</si>
  <si>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</si>
  <si>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</si>
  <si>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</si>
  <si>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</si>
  <si>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</si>
  <si>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</si>
  <si>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</si>
  <si>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</si>
  <si>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</si>
  <si>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</si>
  <si>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</si>
  <si>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</si>
  <si>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</si>
  <si>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</si>
  <si>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</si>
  <si>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</si>
  <si>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</si>
  <si>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</si>
  <si>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</si>
  <si>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</si>
  <si>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</si>
  <si>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</si>
  <si>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</si>
  <si>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</si>
  <si>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</si>
  <si>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</si>
  <si>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</si>
  <si>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</si>
  <si>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</si>
  <si>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</si>
  <si>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</si>
  <si>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</si>
  <si>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</si>
  <si>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</si>
  <si>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</si>
  <si>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</si>
  <si>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</si>
  <si>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</si>
  <si>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</si>
  <si>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</si>
  <si>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</si>
  <si>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</si>
  <si>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</si>
  <si>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</si>
  <si>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</si>
  <si>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</si>
  <si>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</si>
  <si>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</si>
  <si>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</si>
  <si>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</si>
  <si>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</si>
  <si>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</si>
  <si>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</si>
  <si>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</si>
  <si>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</si>
  <si>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</si>
  <si>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</si>
  <si>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</si>
  <si>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</si>
  <si>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</si>
  <si>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</si>
  <si>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</si>
  <si>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</si>
  <si>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</si>
  <si>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</si>
  <si>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</si>
  <si>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</si>
  <si>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</si>
  <si>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</si>
  <si>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</si>
  <si>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</si>
  <si>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</si>
  <si>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</si>
  <si>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</si>
  <si>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</si>
  <si>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</si>
  <si>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</si>
  <si>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</si>
  <si>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</si>
  <si>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</si>
  <si>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</si>
  <si>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</si>
  <si>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</si>
  <si>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</si>
  <si>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</si>
  <si>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</si>
  <si>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</si>
  <si>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</si>
  <si>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</si>
  <si>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</si>
  <si>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</si>
  <si>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</si>
  <si>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</si>
  <si>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</si>
  <si>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</si>
  <si>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</si>
  <si>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</si>
  <si>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</si>
  <si>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</si>
  <si>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</si>
  <si>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</si>
  <si>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</si>
  <si>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</si>
  <si>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</si>
  <si>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</si>
  <si>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</si>
  <si>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</si>
  <si>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</si>
  <si>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</si>
  <si>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</si>
  <si>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</si>
  <si>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</si>
  <si>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</si>
  <si>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</si>
  <si>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</si>
  <si>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</si>
  <si>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</si>
  <si>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</si>
  <si>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</si>
  <si>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</si>
  <si>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</si>
  <si>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</si>
  <si>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</si>
  <si>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</si>
  <si>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</si>
  <si>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</si>
  <si>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</si>
  <si>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</si>
  <si>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</si>
  <si>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</si>
  <si>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</si>
  <si>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</si>
  <si>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</si>
  <si>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</si>
  <si>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</si>
  <si>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</si>
  <si>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</si>
  <si>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</si>
  <si>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</si>
  <si>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</si>
  <si>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</si>
  <si>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</si>
  <si>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</si>
  <si>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</si>
  <si>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</si>
  <si>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</si>
  <si>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</si>
  <si>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</si>
  <si>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</si>
  <si>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</si>
  <si>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</si>
  <si>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</si>
  <si>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</si>
  <si>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</si>
  <si>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</si>
  <si>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</si>
  <si>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</si>
  <si>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</si>
  <si>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</si>
  <si>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</si>
  <si>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</si>
  <si>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</si>
  <si>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</si>
  <si>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</si>
  <si>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</si>
  <si>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</si>
  <si>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</si>
  <si>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</si>
  <si>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</si>
  <si>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</si>
  <si>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</si>
  <si>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</si>
  <si>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</si>
  <si>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</si>
  <si>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</si>
  <si>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</si>
  <si>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</si>
  <si>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</si>
  <si>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</si>
  <si>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</si>
  <si>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</si>
  <si>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</si>
  <si>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</si>
  <si>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</si>
  <si>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</si>
  <si>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</si>
  <si>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</si>
  <si>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</si>
  <si>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</si>
  <si>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</si>
  <si>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</si>
  <si>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</si>
  <si>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</si>
  <si>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</si>
  <si>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</si>
  <si>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</si>
  <si>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</si>
  <si>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</si>
  <si>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</si>
  <si>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</si>
  <si>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</si>
  <si>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</si>
  <si>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</si>
  <si>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</si>
  <si>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</si>
  <si>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</si>
  <si>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</si>
  <si>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</si>
  <si>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</si>
  <si>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</si>
  <si>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</si>
  <si>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</si>
  <si>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</si>
  <si>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</si>
  <si>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</si>
  <si>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</si>
  <si>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</si>
  <si>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</si>
  <si>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</si>
  <si>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</si>
  <si>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</si>
  <si>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</si>
  <si>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</si>
  <si>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</si>
  <si>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</si>
  <si>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</si>
  <si>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</si>
  <si>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</si>
  <si>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</si>
  <si>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</si>
  <si>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</si>
  <si>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</si>
  <si>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</si>
  <si>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</si>
  <si>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</si>
  <si>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</si>
  <si>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</si>
  <si>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</si>
  <si>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</si>
  <si>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</si>
  <si>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</si>
  <si>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</si>
  <si>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</si>
  <si>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</si>
  <si>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</si>
  <si>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</si>
  <si>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</si>
  <si>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</si>
  <si>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</si>
  <si>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</si>
  <si>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</si>
  <si>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</si>
  <si>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</si>
  <si>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</si>
  <si>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</si>
  <si>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</si>
  <si>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</si>
  <si>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</si>
  <si>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</si>
  <si>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</si>
  <si>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</si>
  <si>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</si>
  <si>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</si>
  <si>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</si>
  <si>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</si>
  <si>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</si>
  <si>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</si>
  <si>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</si>
  <si>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</si>
  <si>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</si>
  <si>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</si>
  <si>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</si>
  <si>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</si>
  <si>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</si>
  <si>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</si>
  <si>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</si>
  <si>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</si>
  <si>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</si>
  <si>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</si>
  <si>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</si>
  <si>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</si>
  <si>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</si>
  <si>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</si>
  <si>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</si>
  <si>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</si>
  <si>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</si>
  <si>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</si>
  <si>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</si>
  <si>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</si>
  <si>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</si>
  <si>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</si>
  <si>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</si>
  <si>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</si>
  <si>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</si>
  <si>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</si>
  <si>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</si>
  <si>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</si>
  <si>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</si>
  <si>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</si>
  <si>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</si>
  <si>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</si>
  <si>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</si>
  <si>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</si>
  <si>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</si>
  <si>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</si>
  <si>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</si>
  <si>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</si>
  <si>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</si>
  <si>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</si>
  <si>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</si>
  <si>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</si>
  <si>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</si>
  <si>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</si>
  <si>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</si>
  <si>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</si>
  <si>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</si>
  <si>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</si>
  <si>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</si>
  <si>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</si>
  <si>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</si>
  <si>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</si>
  <si>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</si>
  <si>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</si>
  <si>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</si>
  <si>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</si>
  <si>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</si>
  <si>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</si>
  <si>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</si>
  <si>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</si>
  <si>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</si>
  <si>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</si>
  <si>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</si>
  <si>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</si>
  <si>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</si>
  <si>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</si>
  <si>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</si>
  <si>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</si>
  <si>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</si>
  <si>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</si>
  <si>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</si>
  <si>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</si>
  <si>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</si>
  <si>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</si>
  <si>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</si>
  <si>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</si>
  <si>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</si>
  <si>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</si>
  <si>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</si>
  <si>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</si>
  <si>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</si>
  <si>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</si>
  <si>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</si>
  <si>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</si>
  <si>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</si>
  <si>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</si>
  <si>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</si>
  <si>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</si>
  <si>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</si>
  <si>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</si>
  <si>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</si>
  <si>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</si>
  <si>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</si>
  <si>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</si>
  <si>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</si>
  <si>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</si>
  <si>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</si>
  <si>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</si>
  <si>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</si>
  <si>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</si>
  <si>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</si>
  <si>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</si>
  <si>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</si>
  <si>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</si>
  <si>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</si>
  <si>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</si>
  <si>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</si>
  <si>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</si>
  <si>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</si>
  <si>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</si>
  <si>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</si>
  <si>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</si>
  <si>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</si>
  <si>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</si>
  <si>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</si>
  <si>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</si>
  <si>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</si>
  <si>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</si>
  <si>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</si>
  <si>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</si>
  <si>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</si>
  <si>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</si>
  <si>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</si>
  <si>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</si>
  <si>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</si>
  <si>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</si>
  <si>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</si>
  <si>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</si>
  <si>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</si>
  <si>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</si>
  <si>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</si>
  <si>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</si>
  <si>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</si>
  <si>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</si>
  <si>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</si>
  <si>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</si>
  <si>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</si>
  <si>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</si>
  <si>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</si>
  <si>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</si>
  <si>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</si>
  <si>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</si>
  <si>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</si>
  <si>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</si>
  <si>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</si>
  <si>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</si>
  <si>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</si>
  <si>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</si>
  <si>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</si>
  <si>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</si>
  <si>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</si>
  <si>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</si>
  <si>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</si>
  <si>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</si>
  <si>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</si>
  <si>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</si>
  <si>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</si>
  <si>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</si>
  <si>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</si>
  <si>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</si>
  <si>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</si>
  <si>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</si>
  <si>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</si>
  <si>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</si>
  <si>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</si>
  <si>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</si>
  <si>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</si>
  <si>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</si>
  <si>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</si>
  <si>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</si>
  <si>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</si>
  <si>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</si>
  <si>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</si>
  <si>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</si>
  <si>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</si>
  <si>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</si>
  <si>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</si>
  <si>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</si>
  <si>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</si>
  <si>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</si>
  <si>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</si>
  <si>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</si>
  <si>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</si>
  <si>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</si>
  <si>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</si>
  <si>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</si>
  <si>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</si>
  <si>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</si>
  <si>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</si>
  <si>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</si>
  <si>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</si>
  <si>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</si>
  <si>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</si>
  <si>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</si>
  <si>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</si>
  <si>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</si>
  <si>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</si>
  <si>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</si>
  <si>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</si>
  <si>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</si>
  <si>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</si>
  <si>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</si>
  <si>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</si>
  <si>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</si>
  <si>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</si>
  <si>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</si>
  <si>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</si>
  <si>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</si>
  <si>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</si>
  <si>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</si>
  <si>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</si>
  <si>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</si>
  <si>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</si>
  <si>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</si>
  <si>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</si>
  <si>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</si>
  <si>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</si>
  <si>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</si>
  <si>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</si>
  <si>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</si>
  <si>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</si>
  <si>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</si>
  <si>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</si>
  <si>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</si>
  <si>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</si>
  <si>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</si>
  <si>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</si>
  <si>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</si>
  <si>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</si>
  <si>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</si>
  <si>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</si>
  <si>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</si>
  <si>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</si>
  <si>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</si>
  <si>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</si>
  <si>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</si>
  <si>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</si>
  <si>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</si>
  <si>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</si>
  <si>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</si>
  <si>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</si>
  <si>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</si>
  <si>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</si>
  <si>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</si>
  <si>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</si>
  <si>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</si>
  <si>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</si>
  <si>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</si>
  <si>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</si>
  <si>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</si>
  <si>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</si>
  <si>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</si>
  <si>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</si>
  <si>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</si>
  <si>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</si>
  <si>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</si>
  <si>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</si>
  <si>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</si>
  <si>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</si>
  <si>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</si>
  <si>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</si>
  <si>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</si>
  <si>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</si>
  <si>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</si>
  <si>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</si>
  <si>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</si>
  <si>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</si>
  <si>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</si>
  <si>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</si>
  <si>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</si>
  <si>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</si>
  <si>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</si>
  <si>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</si>
  <si>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</si>
  <si>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</si>
  <si>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</si>
  <si>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</si>
  <si>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</si>
  <si>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</si>
  <si>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</si>
  <si>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</si>
  <si>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</si>
  <si>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</si>
  <si>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</si>
  <si>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</si>
  <si>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</si>
  <si>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</si>
  <si>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</si>
  <si>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</si>
  <si>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</si>
  <si>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</si>
  <si>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</si>
  <si>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</si>
  <si>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</si>
  <si>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</si>
  <si>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</si>
  <si>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</si>
  <si>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</si>
  <si>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</si>
  <si>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</si>
  <si>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</si>
  <si>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</si>
  <si>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</si>
  <si>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</si>
  <si>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</si>
  <si>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</si>
  <si>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</si>
  <si>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</si>
  <si>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</si>
  <si>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</si>
  <si>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</si>
  <si>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</si>
  <si>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</si>
  <si>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</si>
  <si>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</si>
  <si>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</si>
  <si>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</si>
  <si>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</si>
  <si>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</si>
  <si>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</si>
  <si>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</si>
  <si>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</si>
  <si>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</si>
  <si>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</si>
  <si>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</si>
  <si>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</si>
  <si>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</si>
  <si>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</si>
  <si>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</si>
  <si>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</si>
  <si>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</si>
  <si>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</si>
  <si>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</si>
  <si>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</si>
  <si>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</si>
  <si>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</si>
  <si>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</si>
  <si>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</si>
  <si>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</si>
  <si>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</si>
  <si>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</si>
  <si>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</si>
  <si>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</si>
  <si>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</si>
  <si>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</si>
  <si>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</si>
  <si>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</si>
  <si>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</si>
  <si>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</si>
  <si>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</si>
  <si>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</si>
  <si>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</si>
  <si>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</si>
  <si>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</si>
  <si>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</si>
  <si>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</si>
  <si>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</si>
  <si>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</si>
  <si>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</si>
  <si>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</si>
  <si>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</si>
  <si>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</si>
  <si>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</si>
  <si>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</si>
  <si>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</si>
  <si>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</si>
  <si>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</si>
  <si>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</si>
  <si>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</si>
  <si>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</si>
  <si>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</si>
  <si>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</si>
  <si>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</si>
  <si>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</si>
  <si>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</si>
  <si>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</si>
  <si>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</si>
  <si>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</si>
  <si>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</si>
  <si>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</si>
  <si>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</si>
  <si>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</si>
  <si>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</si>
  <si>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</si>
  <si>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</si>
  <si>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</si>
  <si>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</si>
  <si>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</si>
  <si>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</si>
  <si>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</si>
  <si>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</si>
  <si>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</si>
  <si>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</si>
  <si>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</si>
  <si>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</si>
  <si>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</si>
  <si>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</si>
  <si>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</si>
  <si>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</si>
  <si>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</si>
  <si>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</si>
  <si>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</si>
  <si>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</si>
  <si>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</si>
  <si>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</si>
  <si>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</si>
  <si>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</si>
  <si>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</si>
  <si>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</si>
  <si>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</si>
  <si>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</si>
  <si>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</si>
  <si>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</si>
  <si>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</si>
  <si>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</si>
  <si>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</si>
  <si>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</si>
  <si>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</si>
  <si>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</si>
  <si>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</si>
  <si>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</si>
  <si>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</si>
  <si>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</si>
  <si>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</si>
  <si>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</si>
  <si>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</si>
  <si>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</si>
  <si>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</si>
  <si>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</si>
  <si>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</si>
  <si>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</si>
  <si>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</si>
  <si>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</si>
  <si>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</si>
  <si>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</si>
  <si>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</si>
  <si>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</si>
  <si>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</si>
  <si>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</si>
  <si>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</si>
  <si>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</si>
  <si>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</si>
  <si>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</si>
  <si>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</si>
  <si>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</si>
  <si>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</si>
  <si>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</si>
  <si>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</si>
  <si>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</si>
  <si>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</si>
  <si>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</si>
  <si>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</si>
  <si>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</si>
  <si>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</si>
  <si>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</si>
  <si>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</si>
  <si>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</si>
  <si>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</si>
  <si>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</si>
  <si>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</si>
  <si>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</si>
  <si>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</si>
  <si>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</si>
  <si>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</si>
  <si>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</si>
  <si>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</si>
  <si>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</si>
  <si>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</si>
  <si>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</si>
  <si>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</si>
  <si>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</si>
  <si>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</si>
  <si>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</si>
  <si>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</si>
  <si>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</si>
  <si>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</si>
  <si>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</si>
  <si>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</si>
  <si>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</si>
  <si>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</si>
  <si>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</si>
  <si>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</si>
  <si>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</si>
  <si>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</si>
  <si>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</si>
  <si>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</si>
  <si>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</si>
  <si>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</si>
  <si>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</si>
  <si>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</si>
  <si>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</si>
  <si>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</si>
  <si>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</si>
  <si>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</si>
  <si>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</si>
  <si>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</si>
  <si>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</si>
  <si>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</si>
  <si>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</si>
  <si>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</si>
  <si>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</si>
  <si>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</si>
  <si>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</si>
  <si>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</si>
  <si>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</si>
  <si>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</si>
  <si>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</si>
  <si>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</si>
  <si>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</si>
  <si>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</si>
  <si>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</si>
  <si>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</si>
  <si>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</si>
  <si>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</si>
  <si>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</si>
  <si>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</si>
  <si>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</si>
  <si>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</si>
  <si>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</si>
  <si>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</si>
  <si>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</si>
  <si>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</si>
  <si>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</si>
  <si>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</si>
  <si>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</si>
  <si>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</si>
  <si>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</si>
  <si>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</si>
  <si>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</si>
  <si>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</si>
  <si>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</si>
  <si>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</si>
  <si>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</si>
  <si>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</si>
  <si>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</si>
  <si>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</si>
  <si>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</si>
  <si>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</si>
  <si>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</si>
  <si>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</si>
  <si>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</si>
  <si>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</si>
  <si>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</si>
  <si>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</si>
  <si>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</si>
  <si>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</si>
  <si>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</si>
  <si>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</si>
  <si>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</si>
  <si>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</si>
  <si>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</si>
  <si>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</si>
  <si>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</si>
  <si>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</si>
  <si>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</si>
  <si>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</si>
  <si>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</si>
  <si>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</si>
  <si>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</si>
  <si>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</si>
  <si>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</si>
  <si>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</si>
  <si>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</si>
  <si>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</si>
  <si>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</si>
  <si>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</si>
  <si>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</si>
  <si>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</si>
  <si>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</si>
  <si>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</si>
  <si>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</si>
  <si>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</si>
  <si>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</si>
  <si>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</si>
  <si>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</si>
  <si>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</si>
  <si>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</si>
  <si>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</si>
  <si>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</si>
  <si>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</si>
  <si>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</si>
  <si>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</si>
  <si>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</si>
  <si>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</si>
  <si>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</si>
  <si>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</si>
  <si>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</si>
  <si>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</si>
  <si>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</si>
  <si>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</si>
  <si>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</si>
  <si>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</si>
  <si>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</si>
  <si>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</si>
  <si>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</si>
  <si>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</si>
  <si>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</si>
  <si>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</si>
  <si>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</si>
  <si>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</si>
  <si>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</si>
  <si>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</si>
  <si>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</si>
  <si>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</si>
  <si>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</si>
  <si>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</si>
  <si>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</si>
  <si>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</si>
  <si>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</si>
  <si>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</si>
  <si>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</si>
  <si>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</si>
  <si>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</si>
  <si>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</si>
  <si>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</si>
  <si>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</si>
  <si>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</si>
  <si>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</si>
  <si>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</si>
  <si>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</si>
  <si>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</si>
  <si>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</si>
  <si>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</si>
  <si>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</si>
  <si>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</si>
  <si>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</si>
  <si>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</si>
  <si>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</si>
  <si>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</si>
  <si>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</si>
  <si>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</si>
  <si>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</si>
  <si>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</si>
  <si>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</si>
  <si>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</si>
  <si>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</si>
  <si>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</si>
  <si>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</si>
  <si>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</si>
  <si>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</si>
  <si>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</si>
  <si>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</si>
  <si>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</si>
  <si>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</si>
  <si>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</si>
  <si>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</si>
  <si>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</si>
  <si>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</si>
  <si>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</si>
  <si>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</si>
  <si>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</si>
  <si>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</si>
  <si>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</si>
  <si>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</si>
  <si>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</si>
  <si>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</si>
  <si>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</si>
  <si>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</si>
  <si>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</si>
  <si>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</si>
  <si>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</si>
  <si>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</si>
  <si>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</si>
  <si>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</si>
  <si>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</si>
  <si>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</si>
  <si>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</si>
  <si>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</si>
  <si>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</si>
  <si>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</si>
  <si>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</si>
  <si>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</si>
  <si>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</si>
  <si>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</si>
  <si>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</si>
  <si>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</si>
  <si>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</si>
  <si>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</si>
  <si>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</si>
  <si>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</si>
  <si>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</si>
  <si>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</si>
  <si>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</si>
  <si>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</si>
  <si>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</si>
  <si>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</si>
  <si>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</si>
  <si>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</si>
  <si>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</si>
  <si>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</si>
  <si>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</si>
  <si>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</si>
  <si>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</si>
  <si>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</si>
  <si>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</si>
  <si>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</si>
  <si>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</si>
  <si>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</si>
  <si>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</si>
  <si>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</si>
  <si>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</si>
  <si>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</si>
  <si>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</si>
  <si>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</si>
  <si>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</si>
  <si>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</si>
  <si>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</si>
  <si>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</si>
  <si>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</si>
  <si>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</si>
  <si>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</si>
  <si>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</si>
  <si>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</si>
  <si>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</si>
  <si>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</si>
  <si>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</si>
  <si>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</si>
  <si>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</si>
  <si>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</si>
  <si>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</si>
  <si>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</si>
  <si>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</si>
  <si>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</si>
  <si>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</si>
  <si>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</si>
  <si>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</si>
  <si>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</si>
  <si>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</si>
  <si>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</si>
  <si>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</si>
  <si>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</si>
  <si>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</si>
  <si>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</si>
  <si>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</si>
  <si>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</si>
  <si>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</si>
  <si>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</si>
  <si>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</si>
  <si>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</si>
  <si>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</si>
  <si>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</si>
  <si>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</si>
  <si>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</si>
  <si>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</si>
  <si>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</si>
  <si>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</si>
  <si>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</si>
  <si>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</si>
  <si>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</si>
  <si>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</si>
  <si>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</si>
  <si>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</si>
  <si>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</si>
  <si>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</si>
  <si>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</si>
  <si>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</si>
  <si>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</si>
  <si>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</si>
  <si>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</si>
  <si>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</si>
  <si>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</si>
  <si>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</si>
  <si>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</si>
  <si>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</si>
  <si>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</si>
  <si>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</si>
  <si>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</si>
  <si>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</si>
  <si>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</si>
  <si>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</si>
  <si>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</si>
  <si>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</si>
  <si>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</si>
  <si>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</si>
  <si>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</si>
  <si>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</si>
  <si>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</si>
  <si>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</si>
  <si>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</si>
  <si>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</si>
  <si>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</si>
  <si>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</si>
  <si>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</si>
  <si>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</si>
  <si>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</si>
  <si>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</si>
  <si>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</si>
  <si>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</si>
  <si>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</si>
  <si>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</si>
  <si>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</si>
  <si>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</si>
  <si>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</si>
  <si>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</si>
  <si>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</si>
  <si>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</si>
  <si>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</si>
  <si>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</si>
  <si>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</si>
  <si>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</si>
  <si>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</si>
  <si>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</si>
  <si>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</si>
  <si>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</si>
  <si>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</si>
  <si>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</si>
  <si>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</si>
  <si>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</si>
  <si>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</si>
  <si>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</si>
  <si>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</si>
  <si>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</si>
  <si>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</si>
  <si>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</si>
  <si>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</si>
  <si>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</si>
  <si>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</si>
  <si>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</si>
  <si>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</si>
  <si>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</si>
  <si>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</si>
  <si>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</si>
  <si>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</si>
  <si>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</si>
  <si>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</si>
  <si>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</si>
  <si>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</si>
  <si>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</si>
  <si>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</si>
  <si>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</si>
  <si>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</si>
  <si>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</si>
  <si>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</si>
  <si>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</si>
  <si>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</si>
  <si>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</si>
  <si>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</si>
  <si>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</si>
  <si>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</si>
  <si>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</si>
  <si>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</si>
  <si>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</si>
  <si>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</si>
  <si>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</si>
  <si>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</si>
  <si>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</si>
  <si>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</si>
  <si>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</si>
  <si>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</si>
  <si>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</si>
  <si>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</si>
  <si>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</si>
  <si>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</si>
  <si>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</si>
  <si>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</si>
  <si>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</si>
  <si>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</si>
  <si>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</si>
  <si>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</si>
  <si>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</si>
  <si>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</si>
  <si>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</si>
  <si>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</si>
  <si>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</si>
  <si>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</si>
  <si>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</si>
  <si>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</si>
  <si>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</si>
  <si>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</si>
  <si>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</si>
  <si>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</si>
  <si>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</si>
  <si>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</si>
  <si>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</si>
  <si>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</si>
  <si>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</si>
  <si>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</si>
  <si>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</si>
  <si>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</si>
  <si>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</si>
  <si>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</si>
  <si>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</si>
  <si>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</si>
  <si>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</si>
  <si>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</si>
  <si>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</si>
  <si>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</si>
  <si>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</si>
  <si>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</si>
  <si>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</si>
  <si>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</si>
  <si>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</si>
  <si>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</si>
  <si>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</si>
  <si>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</si>
  <si>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</si>
  <si>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</si>
  <si>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</si>
  <si>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</si>
  <si>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</si>
  <si>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</si>
  <si>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</si>
  <si>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</si>
  <si>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</si>
  <si>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</si>
  <si>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</si>
  <si>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</si>
  <si>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</si>
  <si>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</si>
  <si>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</si>
  <si>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</si>
  <si>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</si>
  <si>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</si>
  <si>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</si>
  <si>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</si>
  <si>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</si>
  <si>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</si>
  <si>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</si>
  <si>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</si>
  <si>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</si>
  <si>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</si>
  <si>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</si>
  <si>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</si>
  <si>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</si>
  <si>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</si>
  <si>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</si>
  <si>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</si>
  <si>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</si>
  <si>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</si>
  <si>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</si>
  <si>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</si>
  <si>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</si>
  <si>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</si>
  <si>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</si>
  <si>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</si>
  <si>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</si>
  <si>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</si>
  <si>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</si>
  <si>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</si>
  <si>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</si>
  <si>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</si>
  <si>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</si>
  <si>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</si>
  <si>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</si>
  <si>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</si>
  <si>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</si>
  <si>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</si>
  <si>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</si>
  <si>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</si>
  <si>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</si>
  <si>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</si>
  <si>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</si>
  <si>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</si>
  <si>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</si>
  <si>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</si>
  <si>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</si>
  <si>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</si>
  <si>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</si>
  <si>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</si>
  <si>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</si>
  <si>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</si>
  <si>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</si>
  <si>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</si>
  <si>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</si>
  <si>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</si>
  <si>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</si>
  <si>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</si>
  <si>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</si>
  <si>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</si>
  <si>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</si>
  <si>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</si>
  <si>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</si>
  <si>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</si>
  <si>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</si>
  <si>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</si>
  <si>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</si>
  <si>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</si>
  <si>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</si>
  <si>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</si>
  <si>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</si>
  <si>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</si>
  <si>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</si>
  <si>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</si>
  <si>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</si>
  <si>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</si>
  <si>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</si>
  <si>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</si>
  <si>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</si>
  <si>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</si>
  <si>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</si>
  <si>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</si>
  <si>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</si>
  <si>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</si>
  <si>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</si>
  <si>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</si>
  <si>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</si>
  <si>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</si>
  <si>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</si>
  <si>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</si>
  <si>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</si>
  <si>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</si>
  <si>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</si>
  <si>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</si>
  <si>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</si>
  <si>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</si>
  <si>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</si>
  <si>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</si>
  <si>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</si>
  <si>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</si>
  <si>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</si>
  <si>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</si>
  <si>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</si>
  <si>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</si>
  <si>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</si>
  <si>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</si>
  <si>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</si>
  <si>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</si>
  <si>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</si>
  <si>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</si>
  <si>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</si>
  <si>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</si>
  <si>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</si>
  <si>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</si>
  <si>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</si>
  <si>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</si>
  <si>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</si>
  <si>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</si>
  <si>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</si>
  <si>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</si>
  <si>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</si>
  <si>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</si>
  <si>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</si>
  <si>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</si>
  <si>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</si>
  <si>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</si>
  <si>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</si>
  <si>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</si>
  <si>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</si>
  <si>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</si>
  <si>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</si>
  <si>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</si>
  <si>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</si>
  <si>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</si>
  <si>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</si>
  <si>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</si>
  <si>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</si>
  <si>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</si>
  <si>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</si>
  <si>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</si>
  <si>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</si>
  <si>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</si>
  <si>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</si>
  <si>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</si>
  <si>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</si>
  <si>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</si>
  <si>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</si>
  <si>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</si>
  <si>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</si>
  <si>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</si>
  <si>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</si>
  <si>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</si>
  <si>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</si>
  <si>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</si>
  <si>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</si>
  <si>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</si>
  <si>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</si>
  <si>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</si>
  <si>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</si>
  <si>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</si>
  <si>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</si>
  <si>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</si>
  <si>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</si>
  <si>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</si>
  <si>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</si>
  <si>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</si>
  <si>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</si>
  <si>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</si>
  <si>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</si>
  <si>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</si>
  <si>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</si>
  <si>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</si>
  <si>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</si>
  <si>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</si>
  <si>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</si>
  <si>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</si>
  <si>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</si>
  <si>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</si>
  <si>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</si>
  <si>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</si>
  <si>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</si>
  <si>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</si>
  <si>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</si>
  <si>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</si>
  <si>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</si>
  <si>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</si>
  <si>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</si>
  <si>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</si>
  <si>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</si>
  <si>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</si>
  <si>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</si>
  <si>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</si>
  <si>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</si>
  <si>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</si>
  <si>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</si>
  <si>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</si>
  <si>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</si>
  <si>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</si>
  <si>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</si>
  <si>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</si>
  <si>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</si>
  <si>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</si>
  <si>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</si>
  <si>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</si>
  <si>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</si>
  <si>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</si>
  <si>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</si>
  <si>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</si>
  <si>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</si>
  <si>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</si>
  <si>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</si>
  <si>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</si>
  <si>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</si>
  <si>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</si>
  <si>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</si>
  <si>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</si>
  <si>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</si>
  <si>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</si>
  <si>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</si>
  <si>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</si>
  <si>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</si>
  <si>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</si>
  <si>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</si>
  <si>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</si>
  <si>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</si>
  <si>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</si>
  <si>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</si>
  <si>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</si>
  <si>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</si>
  <si>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</si>
  <si>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</si>
  <si>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</si>
  <si>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</si>
  <si>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</si>
  <si>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</si>
  <si>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</si>
  <si>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</si>
  <si>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</si>
  <si>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</si>
  <si>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</si>
  <si>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</si>
  <si>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</si>
  <si>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</si>
  <si>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</si>
  <si>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</si>
  <si>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</si>
  <si>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</si>
  <si>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</si>
  <si>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</si>
  <si>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</si>
  <si>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</si>
  <si>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</si>
  <si>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</si>
  <si>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</si>
  <si>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</si>
  <si>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</si>
  <si>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</si>
  <si>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</si>
  <si>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</si>
  <si>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</si>
  <si>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</si>
  <si>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</si>
  <si>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</si>
  <si>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</si>
  <si>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</si>
  <si>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</si>
  <si>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</si>
  <si>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</si>
  <si>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</si>
  <si>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</si>
  <si>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</si>
  <si>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</si>
  <si>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</si>
  <si>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</si>
  <si>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</si>
  <si>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</si>
  <si>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</si>
  <si>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</si>
  <si>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</si>
  <si>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</si>
  <si>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</si>
  <si>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</si>
  <si>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</si>
  <si>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</si>
  <si>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</si>
  <si>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</si>
  <si>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</si>
  <si>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</si>
  <si>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</si>
  <si>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</si>
  <si>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</si>
  <si>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</si>
  <si>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</si>
  <si>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</si>
  <si>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</si>
  <si>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</si>
  <si>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</si>
  <si>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</si>
  <si>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</si>
  <si>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</si>
  <si>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</si>
  <si>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</si>
  <si>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</si>
  <si>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</si>
  <si>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</si>
  <si>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</si>
  <si>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</si>
  <si>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</si>
  <si>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</si>
  <si>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</si>
  <si>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</si>
  <si>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</si>
  <si>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</si>
  <si>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</si>
  <si>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</si>
  <si>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</si>
  <si>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</si>
  <si>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</si>
  <si>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</si>
  <si>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</si>
  <si>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</si>
  <si>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</si>
  <si>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</si>
  <si>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</si>
  <si>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</si>
  <si>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</si>
  <si>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</si>
  <si>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</si>
  <si>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</si>
  <si>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</si>
  <si>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</si>
  <si>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</si>
  <si>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</si>
  <si>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</si>
  <si>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</si>
  <si>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</si>
  <si>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</si>
  <si>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</si>
  <si>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</si>
  <si>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</si>
  <si>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</si>
  <si>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</si>
  <si>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</si>
  <si>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</si>
  <si>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</si>
  <si>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</si>
  <si>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</si>
  <si>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</si>
  <si>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</si>
  <si>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</si>
  <si>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</si>
  <si>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</si>
  <si>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</si>
  <si>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</si>
  <si>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</si>
  <si>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</si>
  <si>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</si>
  <si>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</si>
  <si>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</si>
  <si>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</si>
  <si>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</si>
  <si>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</si>
  <si>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</si>
  <si>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</si>
  <si>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</si>
  <si>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</si>
  <si>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</si>
  <si>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</si>
  <si>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</si>
  <si>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</si>
  <si>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</si>
  <si>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</si>
  <si>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</si>
  <si>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</si>
  <si>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</si>
  <si>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</si>
  <si>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</si>
  <si>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</si>
  <si>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</si>
  <si>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</si>
  <si>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</si>
  <si>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</si>
  <si>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</si>
  <si>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</si>
  <si>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</si>
  <si>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</si>
  <si>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</si>
  <si>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</si>
  <si>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</si>
  <si>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</si>
  <si>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</si>
  <si>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</si>
  <si>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</si>
  <si>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</si>
  <si>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</si>
  <si>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</si>
  <si>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</si>
  <si>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</si>
  <si>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</si>
  <si>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</si>
  <si>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</si>
  <si>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</si>
  <si>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</si>
  <si>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</si>
  <si>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</si>
  <si>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</si>
  <si>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</si>
  <si>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</si>
  <si>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</si>
  <si>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</si>
  <si>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</si>
  <si>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</si>
  <si>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</si>
  <si>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</si>
  <si>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</si>
  <si>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</si>
  <si>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</si>
  <si>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</si>
  <si>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</si>
  <si>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</si>
  <si>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</si>
  <si>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</si>
  <si>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</si>
  <si>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</si>
  <si>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</si>
  <si>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</si>
  <si>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</si>
  <si>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</si>
  <si>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</si>
  <si>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</si>
  <si>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</si>
  <si>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</si>
  <si>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</si>
  <si>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</si>
  <si>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</si>
  <si>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</si>
  <si>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</si>
  <si>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</si>
  <si>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</si>
  <si>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</si>
  <si>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</si>
  <si>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</si>
  <si>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</si>
  <si>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</si>
  <si>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</si>
  <si>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</si>
  <si>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</si>
  <si>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</si>
  <si>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</si>
  <si>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</si>
  <si>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</si>
  <si>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</si>
  <si>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</si>
  <si>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</si>
  <si>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</si>
  <si>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</si>
  <si>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</si>
  <si>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</si>
  <si>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</si>
  <si>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</si>
  <si>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</si>
  <si>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</si>
  <si>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</si>
  <si>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</si>
  <si>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</si>
  <si>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</si>
  <si>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</si>
  <si>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</si>
  <si>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</si>
  <si>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</si>
  <si>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</si>
  <si>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</si>
  <si>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</si>
  <si>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</si>
  <si>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</si>
  <si>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</si>
  <si>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</si>
  <si>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</si>
  <si>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</si>
  <si>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</si>
  <si>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</si>
  <si>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</si>
  <si>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</si>
  <si>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</si>
  <si>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</si>
  <si>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</si>
  <si>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</si>
  <si>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</si>
  <si>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</si>
  <si>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</si>
  <si>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</si>
  <si>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</si>
  <si>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</si>
  <si>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</si>
  <si>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</si>
  <si>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</si>
  <si>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</si>
  <si>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</si>
  <si>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</si>
  <si>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</si>
  <si>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</si>
  <si>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</si>
  <si>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</si>
  <si>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</si>
  <si>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</si>
  <si>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</si>
  <si>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</si>
  <si>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</si>
  <si>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</si>
  <si>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</si>
  <si>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</si>
  <si>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</si>
  <si>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</si>
  <si>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</si>
  <si>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</si>
  <si>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</si>
  <si>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</si>
  <si>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</si>
  <si>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</si>
  <si>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</si>
  <si>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</si>
  <si>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</si>
  <si>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</si>
  <si>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</si>
  <si>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</si>
  <si>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</si>
  <si>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</si>
  <si>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</si>
  <si>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</si>
  <si>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</si>
  <si>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</si>
  <si>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</si>
  <si>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</si>
  <si>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</si>
  <si>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</si>
  <si>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</si>
  <si>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</si>
  <si>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</si>
  <si>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</si>
  <si>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</si>
  <si>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</si>
  <si>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</si>
  <si>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</si>
  <si>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</si>
  <si>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</si>
  <si>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</si>
  <si>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</si>
  <si>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</si>
  <si>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</si>
  <si>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</si>
  <si>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</si>
  <si>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</si>
  <si>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</si>
  <si>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</si>
  <si>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</si>
  <si>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</si>
  <si>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</si>
  <si>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</si>
  <si>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</si>
  <si>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</si>
  <si>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</si>
  <si>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</si>
  <si>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</si>
  <si>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</si>
  <si>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</si>
  <si>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</si>
  <si>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</si>
  <si>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</si>
  <si>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</si>
  <si>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</si>
  <si>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</si>
  <si>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</si>
  <si>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</si>
  <si>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</si>
  <si>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</si>
  <si>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</si>
  <si>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</si>
  <si>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</si>
  <si>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</si>
  <si>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</si>
  <si>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</si>
  <si>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</si>
  <si>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</si>
  <si>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</si>
  <si>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</si>
  <si>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</si>
  <si>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</si>
  <si>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</si>
  <si>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</si>
  <si>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</si>
  <si>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</si>
  <si>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</si>
  <si>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</si>
  <si>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</si>
  <si>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</si>
  <si>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</si>
  <si>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</si>
  <si>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</si>
  <si>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</si>
  <si>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</si>
  <si>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</si>
  <si>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</si>
  <si>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</si>
  <si>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</si>
  <si>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</si>
  <si>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</si>
  <si>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</si>
  <si>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</si>
  <si>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</si>
  <si>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</si>
  <si>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</si>
  <si>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</si>
  <si>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</si>
  <si>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</si>
  <si>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</si>
  <si>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</si>
  <si>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</si>
  <si>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</si>
  <si>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</si>
  <si>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</si>
  <si>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</si>
  <si>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</si>
  <si>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</si>
  <si>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</si>
  <si>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</si>
  <si>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</si>
  <si>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</si>
  <si>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</si>
  <si>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</si>
  <si>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</si>
  <si>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</si>
  <si>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</si>
  <si>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</si>
  <si>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</si>
  <si>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</si>
  <si>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</si>
  <si>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</si>
  <si>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</si>
  <si>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</si>
  <si>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</si>
  <si>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</si>
  <si>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</si>
  <si>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</si>
  <si>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</si>
  <si>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</si>
  <si>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</si>
  <si>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</si>
  <si>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</si>
  <si>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</si>
  <si>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</si>
  <si>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</si>
  <si>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</si>
  <si>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</si>
  <si>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</si>
  <si>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</si>
  <si>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</si>
  <si>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</si>
  <si>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</si>
  <si>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</si>
  <si>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</si>
  <si>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</si>
  <si>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</si>
  <si>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</si>
  <si>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</si>
  <si>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</si>
  <si>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</si>
  <si>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</si>
  <si>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</si>
  <si>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</si>
  <si>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</si>
  <si>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</si>
  <si>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</si>
  <si>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</si>
  <si>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</si>
  <si>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</si>
  <si>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</si>
  <si>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</si>
  <si>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</si>
  <si>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</si>
  <si>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</si>
  <si>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</si>
  <si>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</si>
  <si>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</si>
  <si>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</si>
  <si>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</si>
  <si>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</si>
  <si>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</si>
  <si>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</si>
  <si>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</si>
  <si>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</si>
  <si>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</si>
  <si>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</si>
  <si>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</si>
  <si>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</si>
  <si>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</si>
  <si>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</si>
  <si>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</si>
  <si>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</si>
  <si>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</si>
  <si>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</si>
  <si>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</si>
  <si>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</si>
  <si>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</si>
  <si>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</si>
  <si>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</si>
  <si>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</si>
  <si>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</si>
  <si>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</si>
  <si>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</si>
  <si>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</si>
  <si>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</si>
  <si>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</si>
  <si>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</si>
  <si>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</si>
  <si>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</si>
  <si>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</si>
  <si>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</si>
  <si>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</si>
  <si>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</si>
  <si>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</si>
  <si>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</si>
  <si>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</si>
  <si>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</si>
  <si>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</si>
  <si>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</si>
  <si>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</si>
  <si>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</si>
  <si>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</si>
  <si>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</si>
  <si>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</si>
  <si>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</si>
  <si>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</si>
  <si>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</si>
  <si>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</si>
  <si>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</si>
  <si>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</si>
  <si>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</si>
  <si>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</si>
  <si>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</si>
  <si>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</si>
  <si>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</si>
  <si>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</si>
  <si>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</si>
  <si>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</si>
  <si>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</si>
  <si>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</si>
  <si>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</si>
  <si>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</si>
  <si>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</si>
  <si>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</si>
  <si>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</si>
  <si>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</si>
  <si>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</si>
  <si>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</si>
  <si>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</si>
  <si>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</si>
  <si>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</si>
  <si>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</si>
  <si>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</si>
  <si>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</si>
  <si>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</si>
  <si>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</si>
  <si>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</si>
  <si>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</si>
  <si>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</si>
  <si>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</si>
  <si>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</si>
  <si>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</si>
  <si>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</si>
  <si>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</si>
  <si>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</si>
  <si>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</si>
  <si>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</si>
  <si>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</si>
  <si>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</si>
  <si>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</si>
  <si>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</si>
  <si>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</si>
  <si>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</si>
  <si>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</si>
  <si>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</si>
  <si>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</si>
  <si>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</si>
  <si>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</si>
  <si>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</si>
  <si>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</si>
  <si>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</si>
  <si>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</si>
  <si>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</si>
  <si>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</si>
  <si>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</si>
  <si>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</si>
  <si>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</si>
  <si>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</si>
  <si>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</si>
  <si>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</si>
  <si>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</si>
  <si>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</si>
  <si>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</si>
  <si>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</si>
  <si>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</si>
  <si>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</si>
  <si>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</si>
  <si>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</si>
  <si>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</si>
  <si>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</si>
  <si>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</si>
  <si>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</si>
  <si>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</si>
  <si>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</si>
  <si>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</si>
  <si>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</si>
  <si>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</si>
  <si>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</si>
  <si>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</si>
  <si>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</si>
  <si>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</si>
  <si>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</si>
  <si>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</si>
  <si>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</si>
  <si>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</si>
  <si>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</si>
  <si>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</si>
  <si>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</si>
  <si>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</si>
  <si>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</si>
  <si>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</si>
  <si>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</si>
  <si>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</si>
  <si>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</si>
  <si>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</si>
  <si>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</si>
  <si>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</si>
  <si>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</si>
  <si>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</si>
  <si>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</si>
  <si>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</si>
  <si>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</si>
  <si>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</si>
  <si>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</si>
  <si>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</si>
  <si>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</si>
  <si>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</si>
  <si>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</si>
  <si>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</si>
  <si>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</si>
  <si>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</si>
  <si>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</si>
  <si>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</si>
  <si>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</si>
  <si>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</si>
  <si>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</si>
  <si>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</si>
  <si>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</si>
  <si>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</si>
  <si>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</si>
  <si>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</si>
  <si>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</si>
  <si>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</si>
  <si>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</si>
  <si>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</si>
  <si>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</si>
  <si>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</si>
  <si>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</si>
  <si>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</si>
  <si>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</si>
  <si>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</si>
  <si>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</si>
  <si>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</si>
  <si>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</si>
  <si>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</si>
  <si>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</si>
  <si>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</si>
  <si>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</si>
  <si>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</si>
  <si>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</si>
  <si>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</si>
  <si>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</si>
  <si>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</si>
  <si>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</si>
  <si>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</si>
  <si>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</si>
  <si>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</si>
  <si>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</si>
  <si>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</si>
  <si>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</si>
  <si>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</si>
  <si>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</si>
  <si>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</si>
  <si>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</si>
  <si>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</si>
  <si>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</si>
  <si>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</si>
  <si>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</si>
  <si>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</si>
  <si>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</si>
  <si>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</si>
  <si>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</si>
  <si>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</si>
  <si>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</si>
  <si>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</si>
  <si>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</si>
  <si>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</si>
  <si>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</si>
  <si>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</si>
  <si>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</si>
  <si>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</si>
  <si>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</si>
  <si>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</si>
  <si>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</si>
  <si>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</si>
  <si>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</si>
  <si>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</si>
  <si>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</si>
  <si>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</si>
  <si>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</si>
  <si>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</si>
  <si>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</si>
  <si>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</si>
  <si>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</si>
  <si>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</si>
  <si>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</si>
  <si>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</si>
  <si>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</si>
  <si>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</si>
  <si>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</si>
  <si>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</si>
  <si>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</si>
  <si>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</si>
  <si>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</si>
  <si>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</si>
  <si>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</si>
  <si>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</si>
  <si>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</si>
  <si>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</si>
  <si>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</si>
  <si>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</si>
  <si>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</si>
  <si>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</si>
  <si>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</si>
  <si>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</si>
  <si>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</si>
  <si>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</si>
  <si>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</si>
  <si>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</si>
  <si>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</si>
  <si>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</si>
  <si>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</si>
  <si>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</si>
  <si>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</si>
  <si>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</si>
  <si>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</si>
  <si>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</si>
  <si>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</si>
  <si>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</si>
  <si>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</si>
  <si>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</si>
  <si>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</si>
  <si>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</si>
  <si>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</si>
  <si>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</si>
  <si>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</si>
  <si>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</si>
  <si>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</si>
  <si>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</si>
  <si>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</si>
  <si>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</si>
  <si>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</si>
  <si>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</si>
  <si>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</si>
  <si>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</si>
  <si>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</si>
  <si>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</si>
  <si>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</si>
  <si>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</si>
  <si>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</si>
  <si>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</si>
  <si>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</si>
  <si>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</si>
  <si>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</si>
  <si>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</si>
  <si>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</si>
  <si>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</si>
  <si>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</si>
  <si>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</si>
  <si>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</si>
  <si>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</si>
  <si>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</si>
  <si>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</si>
  <si>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</si>
  <si>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</si>
  <si>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</si>
  <si>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</si>
  <si>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</si>
  <si>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</si>
  <si>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</si>
  <si>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</si>
  <si>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</si>
  <si>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</si>
  <si>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</si>
  <si>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</si>
  <si>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</si>
  <si>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</si>
  <si>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</si>
  <si>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</si>
  <si>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</si>
  <si>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</si>
  <si>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</si>
  <si>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</si>
  <si>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</si>
  <si>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</si>
  <si>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</si>
  <si>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</si>
  <si>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</si>
  <si>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</si>
  <si>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</si>
  <si>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</si>
  <si>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</si>
  <si>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</si>
  <si>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</si>
  <si>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</si>
  <si>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</si>
  <si>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</si>
  <si>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</si>
  <si>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</si>
  <si>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</si>
  <si>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</si>
  <si>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</si>
  <si>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</si>
  <si>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</si>
  <si>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</si>
  <si>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</si>
  <si>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</si>
  <si>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</si>
  <si>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</si>
  <si>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</si>
  <si>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</si>
  <si>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</si>
  <si>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</si>
  <si>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</si>
  <si>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</si>
  <si>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</si>
  <si>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</si>
  <si>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</si>
  <si>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</si>
  <si>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</si>
  <si>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</si>
  <si>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</si>
  <si>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</si>
  <si>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</si>
  <si>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</si>
  <si>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</si>
  <si>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</si>
  <si>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</si>
  <si>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</si>
  <si>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</si>
  <si>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</si>
  <si>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</si>
  <si>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</si>
  <si>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</si>
  <si>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</si>
  <si>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</si>
  <si>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</si>
  <si>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</si>
  <si>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</si>
  <si>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</si>
  <si>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</si>
  <si>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</si>
  <si>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</si>
  <si>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</si>
  <si>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</si>
  <si>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</si>
  <si>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</si>
  <si>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</si>
  <si>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</si>
  <si>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</si>
  <si>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</si>
  <si>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</si>
  <si>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</si>
  <si>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</si>
  <si>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</si>
  <si>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</si>
  <si>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</si>
  <si>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</si>
  <si>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</si>
  <si>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</si>
  <si>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</si>
  <si>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</si>
  <si>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</si>
  <si>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</si>
  <si>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</si>
  <si>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</si>
  <si>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</si>
  <si>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</si>
  <si>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</si>
  <si>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</si>
  <si>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</si>
  <si>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</si>
  <si>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</si>
  <si>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</si>
  <si>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</si>
  <si>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</si>
  <si>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</si>
  <si>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</si>
  <si>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</si>
  <si>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</si>
  <si>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</si>
  <si>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</si>
  <si>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</si>
  <si>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</si>
  <si>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</si>
  <si>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</si>
  <si>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</si>
  <si>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</si>
  <si>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</si>
  <si>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</si>
  <si>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</si>
  <si>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</si>
  <si>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</si>
  <si>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</si>
  <si>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</si>
  <si>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</si>
  <si>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</si>
  <si>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</si>
  <si>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</si>
  <si>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</si>
  <si>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</si>
  <si>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</si>
  <si>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</si>
  <si>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</si>
  <si>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</si>
  <si>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</si>
  <si>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</si>
  <si>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</si>
  <si>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</si>
  <si>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</si>
  <si>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</si>
  <si>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</si>
  <si>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</si>
  <si>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</si>
  <si>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</si>
  <si>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</si>
  <si>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</si>
  <si>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</si>
  <si>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</si>
  <si>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</si>
  <si>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</si>
  <si>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</si>
  <si>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</si>
  <si>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</si>
  <si>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</si>
  <si>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</si>
  <si>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</si>
  <si>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</si>
  <si>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</si>
  <si>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</si>
  <si>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</si>
  <si>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</si>
  <si>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</si>
  <si>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</si>
  <si>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</si>
  <si>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</si>
  <si>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</si>
  <si>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</si>
  <si>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</si>
  <si>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</si>
  <si>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</si>
  <si>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</si>
  <si>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</si>
  <si>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</si>
  <si>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</si>
  <si>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</si>
  <si>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</si>
  <si>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</si>
  <si>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</si>
  <si>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</si>
  <si>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</si>
  <si>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</si>
  <si>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</si>
  <si>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</si>
  <si>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</si>
  <si>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</si>
  <si>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</si>
  <si>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</si>
  <si>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</si>
  <si>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</si>
  <si>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</si>
  <si>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</si>
  <si>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</si>
  <si>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</si>
  <si>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</si>
  <si>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</si>
  <si>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</si>
  <si>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</si>
  <si>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</si>
  <si>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</si>
  <si>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</si>
  <si>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</si>
  <si>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</si>
  <si>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</si>
  <si>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</si>
  <si>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</si>
  <si>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</si>
  <si>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</si>
  <si>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</si>
  <si>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</si>
  <si>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</si>
  <si>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</si>
  <si>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</si>
  <si>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</si>
  <si>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</si>
  <si>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</si>
  <si>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</si>
  <si>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</si>
  <si>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</si>
  <si>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</si>
  <si>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</si>
  <si>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</si>
  <si>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</si>
  <si>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</si>
  <si>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</si>
  <si>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</si>
  <si>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</si>
  <si>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</si>
  <si>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</si>
  <si>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</si>
  <si>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</si>
  <si>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</si>
  <si>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</si>
  <si>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</si>
  <si>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</si>
  <si>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</si>
  <si>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</si>
  <si>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</si>
  <si>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</si>
  <si>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</si>
  <si>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</si>
  <si>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</si>
  <si>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</si>
  <si>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</si>
  <si>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</si>
  <si>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</si>
  <si>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</si>
  <si>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</si>
  <si>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</si>
  <si>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</si>
  <si>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</si>
  <si>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</si>
  <si>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</si>
  <si>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</si>
  <si>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</si>
  <si>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</si>
  <si>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</si>
  <si>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</si>
  <si>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</si>
  <si>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</si>
  <si>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</si>
  <si>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</si>
  <si>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</si>
  <si>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</si>
  <si>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</si>
  <si>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</si>
  <si>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</si>
  <si>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</si>
  <si>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</si>
  <si>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</si>
  <si>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</si>
  <si>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</si>
  <si>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</si>
  <si>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</si>
  <si>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</si>
  <si>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</si>
  <si>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</si>
  <si>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</si>
  <si>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</si>
  <si>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</si>
  <si>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</si>
  <si>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</si>
  <si>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</si>
  <si>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</si>
  <si>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</si>
  <si>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</si>
  <si>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</si>
  <si>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</si>
  <si>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</si>
  <si>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</si>
  <si>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</si>
  <si>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</si>
  <si>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</si>
  <si>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</si>
  <si>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</si>
  <si>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</si>
  <si>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</si>
  <si>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</si>
  <si>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</si>
  <si>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</si>
  <si>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</si>
  <si>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</si>
  <si>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</si>
  <si>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</si>
  <si>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</si>
  <si>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</si>
  <si>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</si>
  <si>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</si>
  <si>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</si>
  <si>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</si>
  <si>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</si>
  <si>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</si>
  <si>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</si>
  <si>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</si>
  <si>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</si>
  <si>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</si>
  <si>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</si>
  <si>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</si>
  <si>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</si>
  <si>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</si>
  <si>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</si>
  <si>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</si>
  <si>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</si>
  <si>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</si>
  <si>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</si>
  <si>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</si>
  <si>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</si>
  <si>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</si>
  <si>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</si>
  <si>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</si>
  <si>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</si>
  <si>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</si>
  <si>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</si>
  <si>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</si>
  <si>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</si>
  <si>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</si>
  <si>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</si>
  <si>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</si>
  <si>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</si>
  <si>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</si>
  <si>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</si>
  <si>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</si>
  <si>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</si>
  <si>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</si>
  <si>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</si>
  <si>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</si>
  <si>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</si>
  <si>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</si>
  <si>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</si>
  <si>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</si>
  <si>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</si>
  <si>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</si>
  <si>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</si>
  <si>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</si>
  <si>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</si>
  <si>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</si>
  <si>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</si>
  <si>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</si>
  <si>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</si>
  <si>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</si>
  <si>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</si>
  <si>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</si>
  <si>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</si>
  <si>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</si>
  <si>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</si>
  <si>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</si>
  <si>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</si>
  <si>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</si>
  <si>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</si>
  <si>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</si>
  <si>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</si>
  <si>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</si>
  <si>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</si>
  <si>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</si>
  <si>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</si>
  <si>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</si>
  <si>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</si>
  <si>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</si>
  <si>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</si>
  <si>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</si>
  <si>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</si>
  <si>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</si>
  <si>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</si>
  <si>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</si>
  <si>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</si>
  <si>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</si>
  <si>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</si>
  <si>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</si>
  <si>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</si>
  <si>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</si>
  <si>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</si>
  <si>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</si>
  <si>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</si>
  <si>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</si>
  <si>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</si>
  <si>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</si>
  <si>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</si>
  <si>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</si>
  <si>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</si>
  <si>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</si>
  <si>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</si>
  <si>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</si>
  <si>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</si>
  <si>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</si>
  <si>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</si>
  <si>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</si>
  <si>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</si>
  <si>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</si>
  <si>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</si>
  <si>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</si>
  <si>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</si>
  <si>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</si>
  <si>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</si>
  <si>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</si>
  <si>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</si>
  <si>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</si>
  <si>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</si>
  <si>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</si>
  <si>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</si>
  <si>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</si>
  <si>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</si>
  <si>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</si>
  <si>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</si>
  <si>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</si>
  <si>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</si>
  <si>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</si>
  <si>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</si>
  <si>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</si>
  <si>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</si>
  <si>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</si>
  <si>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</si>
  <si>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</si>
  <si>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</si>
  <si>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</si>
  <si>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</si>
  <si>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</si>
  <si>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</si>
  <si>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</si>
  <si>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</si>
  <si>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</si>
  <si>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</si>
  <si>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</si>
  <si>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</si>
  <si>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</si>
  <si>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</si>
  <si>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</si>
  <si>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</si>
  <si>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</si>
  <si>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</si>
  <si>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</si>
  <si>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</si>
  <si>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</si>
  <si>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</si>
  <si>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</si>
  <si>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</si>
  <si>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</si>
  <si>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</si>
  <si>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</si>
  <si>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</si>
  <si>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</si>
  <si>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</si>
  <si>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</si>
  <si>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</si>
  <si>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</si>
  <si>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</si>
  <si>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</si>
  <si>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</si>
  <si>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</si>
  <si>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</si>
  <si>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</si>
  <si>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</si>
  <si>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</si>
  <si>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</si>
  <si>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</si>
  <si>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</si>
  <si>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</si>
  <si>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</si>
  <si>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</si>
  <si>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</si>
  <si>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</si>
  <si>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</si>
  <si>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</si>
  <si>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</si>
  <si>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</si>
  <si>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</si>
  <si>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</si>
  <si>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</si>
  <si>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</si>
  <si>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</si>
  <si>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</si>
  <si>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</si>
  <si>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</si>
  <si>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</si>
  <si>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</si>
  <si>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</si>
  <si>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</si>
  <si>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</si>
  <si>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</si>
  <si>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</si>
  <si>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</si>
  <si>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</si>
  <si>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</si>
  <si>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</si>
  <si>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</si>
  <si>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</si>
  <si>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</si>
  <si>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</si>
  <si>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</si>
  <si>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</si>
  <si>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</si>
  <si>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</si>
  <si>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</si>
  <si>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</si>
  <si>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</si>
  <si>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</si>
  <si>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</si>
  <si>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</si>
  <si>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</si>
  <si>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</si>
  <si>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</si>
  <si>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</si>
  <si>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</si>
  <si>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</si>
  <si>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</si>
  <si>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</si>
  <si>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</si>
  <si>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</si>
  <si>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</si>
  <si>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</si>
  <si>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</si>
  <si>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</si>
  <si>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</si>
  <si>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</si>
  <si>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</si>
  <si>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</si>
  <si>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</si>
  <si>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</si>
  <si>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</si>
  <si>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</si>
  <si>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</si>
  <si>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</si>
  <si>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</si>
  <si>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</si>
  <si>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</si>
  <si>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</si>
  <si>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</si>
  <si>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</si>
  <si>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</si>
  <si>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</si>
  <si>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</si>
  <si>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</si>
  <si>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</si>
  <si>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</si>
  <si>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</si>
  <si>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</si>
  <si>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</si>
  <si>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</si>
  <si>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</si>
  <si>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</si>
  <si>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</si>
  <si>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</si>
  <si>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</si>
  <si>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</si>
  <si>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</si>
  <si>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</si>
  <si>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</si>
  <si>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</si>
  <si>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</si>
  <si>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</si>
  <si>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</si>
  <si>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</si>
  <si>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</si>
  <si>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</si>
  <si>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</si>
  <si>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</si>
  <si>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</si>
  <si>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</si>
  <si>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</si>
  <si>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</si>
  <si>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</si>
  <si>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</si>
  <si>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</si>
  <si>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</si>
  <si>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</si>
  <si>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</si>
  <si>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</si>
  <si>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</si>
  <si>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</si>
  <si>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</si>
  <si>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</si>
  <si>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</si>
  <si>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</si>
  <si>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</si>
  <si>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</si>
  <si>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</si>
  <si>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</si>
  <si>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</si>
  <si>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</si>
  <si>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</si>
  <si>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</si>
  <si>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</si>
  <si>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</si>
  <si>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</si>
  <si>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</si>
  <si>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</si>
  <si>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</si>
  <si>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</si>
  <si>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</si>
  <si>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</si>
  <si>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</si>
  <si>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</si>
  <si>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</si>
  <si>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</si>
  <si>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</si>
  <si>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</si>
  <si>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</si>
  <si>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</si>
  <si>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</si>
  <si>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</si>
  <si>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</si>
  <si>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</si>
  <si>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</si>
  <si>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</si>
  <si>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</si>
  <si>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</si>
  <si>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</si>
  <si>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</si>
  <si>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</si>
  <si>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</si>
  <si>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</si>
  <si>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</si>
  <si>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</si>
  <si>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</si>
  <si>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</si>
  <si>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</si>
  <si>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</si>
  <si>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</si>
  <si>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</si>
  <si>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</si>
  <si>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</si>
  <si>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</si>
  <si>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</si>
  <si>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</si>
  <si>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</si>
  <si>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</si>
  <si>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</si>
  <si>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</si>
  <si>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</si>
  <si>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</si>
  <si>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</si>
  <si>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</si>
  <si>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</si>
  <si>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</si>
  <si>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</si>
  <si>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</si>
  <si>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</si>
  <si>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</si>
  <si>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</si>
  <si>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</si>
  <si>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</si>
  <si>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</si>
  <si>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</si>
  <si>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</si>
  <si>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</si>
  <si>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</si>
  <si>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</si>
  <si>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</si>
  <si>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</si>
  <si>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</si>
  <si>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</si>
  <si>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</si>
  <si>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</si>
  <si>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</si>
  <si>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</si>
  <si>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</si>
  <si>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</si>
  <si>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</si>
  <si>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</si>
  <si>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</si>
  <si>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</si>
  <si>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</si>
  <si>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</si>
  <si>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</si>
  <si>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</si>
  <si>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</si>
  <si>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</si>
  <si>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</si>
  <si>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</si>
  <si>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</si>
  <si>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</si>
  <si>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</si>
  <si>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</si>
  <si>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</si>
  <si>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</si>
  <si>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</si>
  <si>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</si>
  <si>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</si>
  <si>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</si>
  <si>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</si>
  <si>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</si>
  <si>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</si>
  <si>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</si>
  <si>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</si>
  <si>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</si>
  <si>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</si>
  <si>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</si>
  <si>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</si>
  <si>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</si>
  <si>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</si>
  <si>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</si>
  <si>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</si>
  <si>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</si>
  <si>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</si>
  <si>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</si>
  <si>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</si>
  <si>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</si>
  <si>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</si>
  <si>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</si>
  <si>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</si>
  <si>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</si>
  <si>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</si>
  <si>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</si>
  <si>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</si>
  <si>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</si>
  <si>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</si>
  <si>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</si>
  <si>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</si>
  <si>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</si>
  <si>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</si>
  <si>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</si>
  <si>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</si>
  <si>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</si>
  <si>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</si>
  <si>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</si>
  <si>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</si>
  <si>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</si>
  <si>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</si>
  <si>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</si>
  <si>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</si>
  <si>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</si>
  <si>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</si>
  <si>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</si>
  <si>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</si>
  <si>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</si>
  <si>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</si>
  <si>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</si>
  <si>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</si>
  <si>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</si>
  <si>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</si>
  <si>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</si>
  <si>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</si>
  <si>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</si>
  <si>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</si>
  <si>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</si>
  <si>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</si>
  <si>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</si>
  <si>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</si>
  <si>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</si>
  <si>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</si>
  <si>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</si>
  <si>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</si>
  <si>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</si>
  <si>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</si>
  <si>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</si>
  <si>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</si>
  <si>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</si>
  <si>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</si>
  <si>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</si>
  <si>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</si>
  <si>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</si>
  <si>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</si>
  <si>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</si>
  <si>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</si>
  <si>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</si>
  <si>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</si>
  <si>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</si>
  <si>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</si>
  <si>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</si>
  <si>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</si>
  <si>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</si>
  <si>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</si>
  <si>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</si>
  <si>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</si>
  <si>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</si>
  <si>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</si>
  <si>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</si>
  <si>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</si>
  <si>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</si>
  <si>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</si>
  <si>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</si>
  <si>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</si>
  <si>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</si>
  <si>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</si>
  <si>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</si>
  <si>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</si>
  <si>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</si>
  <si>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</si>
  <si>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</si>
  <si>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</si>
  <si>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</si>
  <si>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</si>
  <si>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</si>
  <si>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</si>
  <si>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</si>
  <si>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</si>
  <si>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</si>
  <si>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</si>
  <si>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</si>
  <si>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</si>
  <si>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</si>
  <si>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</si>
  <si>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</si>
  <si>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</si>
  <si>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</si>
  <si>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</si>
  <si>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</si>
  <si>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</si>
  <si>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</si>
  <si>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</si>
  <si>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</si>
  <si>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</si>
  <si>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</si>
  <si>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</si>
  <si>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</si>
  <si>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</si>
  <si>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</si>
  <si>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</si>
  <si>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</si>
  <si>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</si>
  <si>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</si>
  <si>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</si>
  <si>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</si>
  <si>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</si>
  <si>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</si>
  <si>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</si>
  <si>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</si>
  <si>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</si>
  <si>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</si>
  <si>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</si>
  <si>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</si>
  <si>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</si>
  <si>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</si>
  <si>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</si>
  <si>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</si>
  <si>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</si>
  <si>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</si>
  <si>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</si>
  <si>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</si>
  <si>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</si>
  <si>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</si>
  <si>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</si>
  <si>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</si>
  <si>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</si>
  <si>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</si>
  <si>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</si>
  <si>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</si>
  <si>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</si>
  <si>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</si>
  <si>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</si>
  <si>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</si>
  <si>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</si>
  <si>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</si>
  <si>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</si>
  <si>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</si>
  <si>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</si>
  <si>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</si>
  <si>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</si>
  <si>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</si>
  <si>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</si>
  <si>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</si>
  <si>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</si>
  <si>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</si>
  <si>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</si>
  <si>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</si>
  <si>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</si>
  <si>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</si>
  <si>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</si>
  <si>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</si>
  <si>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</si>
  <si>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</si>
  <si>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</si>
  <si>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</si>
  <si>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</si>
  <si>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</si>
  <si>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</si>
  <si>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</si>
  <si>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</si>
  <si>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</si>
  <si>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</si>
  <si>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</si>
  <si>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</si>
  <si>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</si>
  <si>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</si>
  <si>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</si>
  <si>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</si>
  <si>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</si>
  <si>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</si>
  <si>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</si>
  <si>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</si>
  <si>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</si>
  <si>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</si>
  <si>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</si>
  <si>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</si>
  <si>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</si>
  <si>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</si>
  <si>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</si>
  <si>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</si>
  <si>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</si>
  <si>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</si>
  <si>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</si>
  <si>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</si>
  <si>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</si>
  <si>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</si>
  <si>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</si>
  <si>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</si>
  <si>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</si>
  <si>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</si>
  <si>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</si>
  <si>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</si>
  <si>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</si>
  <si>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</si>
  <si>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</si>
  <si>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</si>
  <si>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</si>
  <si>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</si>
  <si>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</si>
  <si>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</si>
  <si>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</si>
  <si>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</si>
  <si>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</si>
  <si>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</si>
  <si>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</si>
  <si>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</si>
  <si>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</si>
  <si>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</si>
  <si>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</si>
  <si>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</si>
  <si>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</si>
  <si>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</si>
  <si>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</si>
  <si>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</si>
  <si>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</si>
  <si>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</si>
  <si>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</si>
  <si>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</si>
  <si>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</si>
  <si>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</si>
  <si>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</si>
  <si>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</si>
  <si>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</si>
  <si>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</si>
  <si>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</si>
  <si>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</si>
  <si>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</si>
  <si>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</si>
  <si>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</si>
  <si>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</si>
  <si>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</si>
  <si>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</si>
  <si>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</si>
  <si>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</si>
  <si>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</si>
  <si>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</si>
  <si>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</si>
  <si>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</si>
  <si>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</si>
  <si>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</si>
  <si>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</si>
  <si>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</si>
  <si>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</si>
  <si>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</si>
  <si>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</si>
  <si>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</si>
  <si>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</si>
  <si>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</si>
  <si>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</si>
  <si>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</si>
  <si>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</si>
  <si>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</si>
  <si>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</si>
  <si>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</si>
  <si>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</si>
  <si>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</si>
  <si>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</si>
  <si>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</si>
  <si>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</si>
  <si>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</si>
  <si>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</si>
  <si>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</si>
  <si>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</si>
  <si>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</si>
  <si>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</si>
  <si>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</si>
  <si>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</si>
  <si>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</si>
  <si>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</si>
  <si>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</si>
  <si>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</si>
  <si>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</si>
  <si>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</si>
  <si>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</si>
  <si>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</si>
  <si>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</si>
  <si>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</si>
  <si>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</si>
  <si>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</si>
  <si>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</si>
  <si>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</si>
  <si>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</si>
  <si>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</si>
  <si>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</si>
  <si>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</si>
  <si>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</si>
  <si>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</si>
  <si>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</si>
  <si>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</si>
  <si>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</si>
  <si>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</si>
  <si>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</si>
  <si>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</si>
  <si>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</si>
  <si>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</si>
  <si>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</si>
  <si>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</si>
  <si>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</si>
  <si>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</si>
  <si>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</si>
  <si>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</si>
  <si>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</si>
  <si>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</si>
  <si>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</si>
  <si>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</si>
  <si>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</si>
  <si>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</si>
  <si>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</si>
  <si>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</si>
  <si>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</si>
  <si>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</si>
  <si>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</si>
  <si>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</si>
  <si>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</si>
  <si>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</si>
  <si>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</si>
  <si>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</si>
  <si>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</si>
  <si>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</si>
  <si>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</si>
  <si>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</si>
  <si>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</si>
  <si>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</si>
  <si>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</si>
  <si>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</si>
  <si>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</si>
  <si>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</si>
  <si>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</si>
  <si>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</si>
  <si>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</si>
  <si>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</si>
  <si>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</si>
  <si>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</si>
  <si>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</si>
  <si>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</si>
  <si>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</si>
  <si>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</si>
  <si>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</si>
  <si>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</si>
  <si>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</si>
  <si>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</si>
  <si>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</si>
  <si>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</si>
  <si>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</si>
  <si>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</si>
  <si>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</si>
  <si>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</si>
  <si>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</si>
  <si>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</si>
  <si>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</si>
  <si>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</si>
  <si>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</si>
  <si>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</si>
  <si>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</si>
  <si>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</si>
  <si>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</si>
  <si>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</si>
  <si>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</si>
  <si>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</si>
  <si>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</si>
  <si>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</si>
  <si>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</si>
  <si>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</si>
  <si>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</si>
  <si>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</si>
  <si>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</si>
  <si>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</si>
  <si>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</si>
  <si>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</si>
  <si>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</si>
  <si>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</si>
  <si>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</si>
  <si>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</si>
  <si>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</si>
  <si>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</si>
  <si>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</si>
  <si>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</si>
  <si>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</si>
  <si>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</si>
  <si>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</si>
  <si>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</si>
  <si>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</si>
  <si>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</si>
  <si>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</si>
  <si>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</si>
  <si>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</si>
  <si>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</si>
  <si>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</si>
  <si>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</si>
  <si>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</si>
  <si>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</si>
  <si>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</si>
  <si>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</si>
  <si>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</si>
  <si>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</si>
  <si>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</si>
  <si>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</si>
  <si>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</si>
  <si>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</si>
  <si>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</si>
  <si>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</si>
  <si>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</si>
  <si>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</si>
  <si>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</si>
  <si>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</si>
  <si>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</si>
  <si>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</si>
  <si>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</si>
  <si>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</si>
  <si>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</si>
  <si>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</si>
  <si>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</si>
  <si>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</si>
  <si>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</si>
  <si>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</si>
  <si>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</si>
  <si>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</si>
  <si>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</si>
  <si>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</si>
  <si>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</si>
  <si>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</si>
  <si>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</si>
  <si>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</si>
  <si>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</si>
  <si>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</si>
  <si>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</si>
  <si>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</si>
  <si>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</si>
  <si>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</si>
  <si>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</si>
  <si>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</si>
  <si>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</si>
  <si>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</si>
  <si>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</si>
  <si>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</si>
  <si>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</si>
  <si>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</si>
  <si>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</si>
  <si>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</si>
  <si>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</si>
  <si>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</si>
  <si>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</si>
  <si>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</si>
  <si>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</si>
  <si>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</si>
  <si>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</si>
  <si>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</si>
  <si>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</si>
  <si>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</si>
  <si>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</si>
  <si>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</si>
  <si>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</si>
  <si>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</si>
  <si>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</si>
  <si>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</si>
  <si>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</si>
  <si>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</si>
  <si>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</si>
  <si>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</si>
  <si>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</si>
  <si>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</si>
  <si>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</si>
  <si>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</si>
  <si>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</si>
  <si>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</si>
  <si>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</si>
  <si>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</si>
  <si>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</si>
  <si>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</si>
  <si>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</si>
  <si>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</si>
  <si>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</si>
  <si>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</si>
  <si>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</si>
  <si>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</si>
  <si>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</si>
  <si>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</si>
  <si>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</si>
  <si>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</si>
  <si>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</si>
  <si>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</si>
  <si>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</si>
  <si>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</si>
  <si>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</si>
  <si>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</si>
  <si>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</si>
  <si>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</si>
  <si>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</si>
  <si>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</si>
  <si>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</si>
  <si>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</si>
  <si>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</si>
  <si>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</si>
  <si>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</si>
  <si>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</si>
  <si>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</si>
  <si>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</si>
  <si>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</si>
  <si>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</si>
  <si>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</si>
  <si>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</si>
  <si>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</si>
  <si>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</si>
  <si>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</si>
  <si>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</si>
  <si>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</si>
  <si>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</si>
  <si>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</si>
  <si>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</si>
  <si>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</si>
  <si>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</si>
  <si>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</si>
  <si>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</si>
  <si>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</si>
  <si>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</si>
  <si>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</si>
  <si>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</si>
  <si>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</si>
  <si>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</si>
  <si>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</si>
  <si>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</si>
  <si>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</si>
  <si>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</si>
  <si>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</si>
  <si>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</si>
  <si>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</si>
  <si>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</si>
  <si>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</si>
  <si>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</si>
  <si>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</si>
  <si>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</si>
  <si>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</si>
  <si>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</si>
  <si>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</si>
  <si>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</si>
  <si>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</si>
  <si>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</si>
  <si>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</si>
  <si>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</si>
  <si>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</si>
  <si>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</si>
  <si>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</si>
  <si>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</si>
  <si>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</si>
  <si>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</si>
  <si>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</si>
  <si>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</si>
  <si>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</si>
  <si>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</si>
  <si>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</si>
  <si>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</si>
  <si>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</si>
  <si>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</si>
  <si>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</si>
  <si>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</si>
  <si>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</si>
  <si>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</si>
  <si>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</si>
  <si>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</si>
  <si>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</si>
  <si>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</si>
  <si>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</si>
  <si>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</si>
  <si>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</si>
  <si>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</si>
  <si>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</si>
  <si>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</si>
  <si>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</si>
  <si>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</si>
  <si>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</si>
  <si>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</si>
  <si>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</si>
  <si>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</si>
  <si>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</si>
  <si>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</si>
  <si>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</si>
  <si>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</si>
  <si>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</si>
  <si>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</si>
  <si>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</si>
  <si>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</si>
  <si>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</si>
  <si>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</si>
  <si>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</si>
  <si>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</si>
  <si>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</si>
  <si>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</si>
  <si>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</si>
  <si>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</si>
  <si>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</si>
  <si>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</si>
  <si>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</si>
  <si>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</si>
  <si>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</si>
  <si>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</si>
  <si>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</si>
  <si>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</si>
  <si>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</si>
  <si>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</si>
  <si>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</si>
  <si>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</si>
  <si>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</si>
  <si>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</si>
  <si>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</si>
  <si>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</si>
  <si>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</si>
  <si>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</si>
  <si>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</si>
  <si>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</si>
  <si>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</si>
  <si>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</si>
  <si>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</si>
  <si>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</si>
  <si>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</si>
  <si>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</si>
  <si>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</si>
  <si>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</si>
  <si>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</si>
  <si>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</si>
  <si>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</si>
  <si>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</si>
  <si>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</si>
  <si>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</si>
  <si>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</si>
  <si>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</si>
  <si>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</si>
  <si>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</si>
  <si>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</si>
  <si>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</si>
  <si>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</si>
  <si>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</si>
  <si>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</si>
  <si>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</si>
  <si>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</si>
  <si>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</si>
  <si>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</si>
  <si>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</si>
  <si>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</si>
  <si>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</si>
  <si>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</si>
  <si>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</si>
  <si>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</si>
  <si>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</si>
  <si>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</si>
  <si>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</si>
  <si>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</si>
  <si>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</si>
  <si>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</si>
  <si>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</si>
  <si>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</si>
  <si>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</si>
  <si>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</si>
  <si>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</si>
  <si>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</si>
  <si>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</si>
  <si>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</si>
  <si>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</si>
  <si>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</si>
  <si>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</si>
  <si>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</si>
  <si>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</si>
  <si>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</si>
  <si>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</si>
  <si>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</si>
  <si>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</si>
  <si>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</si>
  <si>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</si>
  <si>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</si>
  <si>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</si>
  <si>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</si>
  <si>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</si>
  <si>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</si>
  <si>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</si>
  <si>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</si>
  <si>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</si>
  <si>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</si>
  <si>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</si>
  <si>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</si>
  <si>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</si>
  <si>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</si>
  <si>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</si>
  <si>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</si>
  <si>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</si>
  <si>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</si>
  <si>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</si>
  <si>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</si>
  <si>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</si>
  <si>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</si>
  <si>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</si>
  <si>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</si>
  <si>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</si>
  <si>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</si>
  <si>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</si>
  <si>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</si>
  <si>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</si>
  <si>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</si>
  <si>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</si>
  <si>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</si>
  <si>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</si>
  <si>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</si>
  <si>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</si>
  <si>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</si>
  <si>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</si>
  <si>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</si>
  <si>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</si>
  <si>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</si>
  <si>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</si>
  <si>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</si>
  <si>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</si>
  <si>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</si>
  <si>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</si>
  <si>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</si>
  <si>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</si>
  <si>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</si>
  <si>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</si>
  <si>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</si>
  <si>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</si>
  <si>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</si>
  <si>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</si>
  <si>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</si>
  <si>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</si>
  <si>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</si>
  <si>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</si>
  <si>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</si>
  <si>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</si>
  <si>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</si>
  <si>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</si>
  <si>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</si>
  <si>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</si>
  <si>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</si>
  <si>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</si>
  <si>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</si>
  <si>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</si>
  <si>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</si>
  <si>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</si>
  <si>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</si>
  <si>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</si>
  <si>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</si>
  <si>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</si>
  <si>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</si>
  <si>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</si>
  <si>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</si>
  <si>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</si>
  <si>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</si>
  <si>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</si>
  <si>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</si>
  <si>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</si>
  <si>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</si>
  <si>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</si>
  <si>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</si>
  <si>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</si>
  <si>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</si>
  <si>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</si>
  <si>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</si>
  <si>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</si>
  <si>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</si>
  <si>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</si>
  <si>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</si>
  <si>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</si>
  <si>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</si>
  <si>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</si>
  <si>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</si>
  <si>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</si>
  <si>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</si>
  <si>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</si>
  <si>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</si>
  <si>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</si>
  <si>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</si>
  <si>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</si>
  <si>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</si>
  <si>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</si>
  <si>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</si>
  <si>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</si>
  <si>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</si>
  <si>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</si>
  <si>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</si>
  <si>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</si>
  <si>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</si>
  <si>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</si>
  <si>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</si>
  <si>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</si>
  <si>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</si>
  <si>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</si>
  <si>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</si>
  <si>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</si>
  <si>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</si>
  <si>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</si>
  <si>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</si>
  <si>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</si>
  <si>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</si>
  <si>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</si>
  <si>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</si>
  <si>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</si>
  <si>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</si>
  <si>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</si>
  <si>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</si>
  <si>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</si>
  <si>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</si>
  <si>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</si>
  <si>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</si>
  <si>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</si>
  <si>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</si>
  <si>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</si>
  <si>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</si>
  <si>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</si>
  <si>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</si>
  <si>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</si>
  <si>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</si>
  <si>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</si>
  <si>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</si>
  <si>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</si>
  <si>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</si>
  <si>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</si>
  <si>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</si>
  <si>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</si>
  <si>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</si>
  <si>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</si>
  <si>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</si>
  <si>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</si>
  <si>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</si>
  <si>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</si>
  <si>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</si>
  <si>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</si>
  <si>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</si>
  <si>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</si>
  <si>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</si>
  <si>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</si>
  <si>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</si>
  <si>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</si>
  <si>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</si>
  <si>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</si>
  <si>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</si>
  <si>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</si>
  <si>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</si>
  <si>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</si>
  <si>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</si>
  <si>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</si>
  <si>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</si>
  <si>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</si>
  <si>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</si>
  <si>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</si>
  <si>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</si>
  <si>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</si>
  <si>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</si>
  <si>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</si>
  <si>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</si>
  <si>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</si>
  <si>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</si>
  <si>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</si>
  <si>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</si>
  <si>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</si>
  <si>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</si>
  <si>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</si>
  <si>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</si>
  <si>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</si>
  <si>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</si>
  <si>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</si>
  <si>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</si>
  <si>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</si>
  <si>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</si>
  <si>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</si>
  <si>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</si>
  <si>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</si>
  <si>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</si>
  <si>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</si>
  <si>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</si>
  <si>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</si>
  <si>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</si>
  <si>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</si>
  <si>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</si>
  <si>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</si>
  <si>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</si>
  <si>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</si>
  <si>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</si>
  <si>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</si>
  <si>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</si>
  <si>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</si>
  <si>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</si>
  <si>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</si>
  <si>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</si>
  <si>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</si>
  <si>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</si>
  <si>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</si>
  <si>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</si>
  <si>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</si>
  <si>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</si>
  <si>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</si>
  <si>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</si>
  <si>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</si>
  <si>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</si>
  <si>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</si>
  <si>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</si>
  <si>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</si>
  <si>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</si>
  <si>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</si>
  <si>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</si>
  <si>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</si>
  <si>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</si>
  <si>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</si>
  <si>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</si>
  <si>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</si>
  <si>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</si>
  <si>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</si>
  <si>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</si>
  <si>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</si>
  <si>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</si>
  <si>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</si>
  <si>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</si>
  <si>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</si>
  <si>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</si>
  <si>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</si>
  <si>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</si>
  <si>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</si>
  <si>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</si>
  <si>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</si>
  <si>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</si>
  <si>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</si>
  <si>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</si>
  <si>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</si>
  <si>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</si>
  <si>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</si>
  <si>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</si>
  <si>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</si>
  <si>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</si>
  <si>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</si>
  <si>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</si>
  <si>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</si>
  <si>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</si>
  <si>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</si>
  <si>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</si>
  <si>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</si>
  <si>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</si>
  <si>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</si>
  <si>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</si>
  <si>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</si>
  <si>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</si>
  <si>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</si>
  <si>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</si>
  <si>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</si>
  <si>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</si>
  <si>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</si>
  <si>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</si>
  <si>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</si>
  <si>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</si>
  <si>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</si>
  <si>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</si>
  <si>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</si>
  <si>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</si>
  <si>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</si>
  <si>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</si>
  <si>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</si>
  <si>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</si>
  <si>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</si>
  <si>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</si>
  <si>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</si>
  <si>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</si>
  <si>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</si>
  <si>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</si>
  <si>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</si>
  <si>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</si>
  <si>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</si>
  <si>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</si>
  <si>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</si>
  <si>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</si>
  <si>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</si>
  <si>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</si>
  <si>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</si>
  <si>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</si>
  <si>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</si>
  <si>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</si>
  <si>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</si>
  <si>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</si>
  <si>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</si>
  <si>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</si>
  <si>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</si>
  <si>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</si>
  <si>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</si>
  <si>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</si>
  <si>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</si>
  <si>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</si>
  <si>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</si>
  <si>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</si>
  <si>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</si>
  <si>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</si>
  <si>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</si>
  <si>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</si>
  <si>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</si>
  <si>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</si>
  <si>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</si>
  <si>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</si>
  <si>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</si>
  <si>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</si>
  <si>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</si>
  <si>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</si>
  <si>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</si>
  <si>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</si>
  <si>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</si>
  <si>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</si>
  <si>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</si>
  <si>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</si>
  <si>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</si>
  <si>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</si>
  <si>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</si>
  <si>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</si>
  <si>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</si>
  <si>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</si>
  <si>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</si>
  <si>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</si>
  <si>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</si>
  <si>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</si>
  <si>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</si>
  <si>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</si>
  <si>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</si>
  <si>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</si>
  <si>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</si>
  <si>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</si>
  <si>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</si>
  <si>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</si>
  <si>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</si>
  <si>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</si>
  <si>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</si>
  <si>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</si>
  <si>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</si>
  <si>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</si>
  <si>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</si>
  <si>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</si>
  <si>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</si>
  <si>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</si>
  <si>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</si>
  <si>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</si>
  <si>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</si>
  <si>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</si>
  <si>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</si>
  <si>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</si>
  <si>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</si>
  <si>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</si>
  <si>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</si>
  <si>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</si>
  <si>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</si>
  <si>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</si>
  <si>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</si>
  <si>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</si>
  <si>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</si>
  <si>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</si>
  <si>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</si>
  <si>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</si>
  <si>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</si>
  <si>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</si>
  <si>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</si>
  <si>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</si>
  <si>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</si>
  <si>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</si>
  <si>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</si>
  <si>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</si>
  <si>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</si>
  <si>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</si>
  <si>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</si>
  <si>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</si>
  <si>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</si>
  <si>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</si>
  <si>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</si>
  <si>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</si>
  <si>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</si>
  <si>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</si>
  <si>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</si>
  <si>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</si>
  <si>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</si>
  <si>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</si>
  <si>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</si>
  <si>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</si>
  <si>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</si>
  <si>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</si>
  <si>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</si>
  <si>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</si>
  <si>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</si>
  <si>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</si>
  <si>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</si>
  <si>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</si>
  <si>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</si>
  <si>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</si>
  <si>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</si>
  <si>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</si>
  <si>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</si>
  <si>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</si>
  <si>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</si>
  <si>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</si>
  <si>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</si>
  <si>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</si>
  <si>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</si>
  <si>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</si>
  <si>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</si>
  <si>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</si>
  <si>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</si>
  <si>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</si>
  <si>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</si>
  <si>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</si>
  <si>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</si>
  <si>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</si>
  <si>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</si>
  <si>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</si>
  <si>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</si>
  <si>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</si>
  <si>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</si>
  <si>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</si>
  <si>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</si>
  <si>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</si>
  <si>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</si>
  <si>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</si>
  <si>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</si>
  <si>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</si>
  <si>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</si>
  <si>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</si>
  <si>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</si>
  <si>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</si>
  <si>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</si>
  <si>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</si>
  <si>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</si>
  <si>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</si>
  <si>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</si>
  <si>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</si>
  <si>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</si>
  <si>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</si>
  <si>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</si>
  <si>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</si>
  <si>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</si>
  <si>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</si>
  <si>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</si>
  <si>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</si>
  <si>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</si>
  <si>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</si>
  <si>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</si>
  <si>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</si>
  <si>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</si>
  <si>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</si>
  <si>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</si>
  <si>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</si>
  <si>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</si>
  <si>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</si>
  <si>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</si>
  <si>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</si>
  <si>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</si>
  <si>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</si>
  <si>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</si>
  <si>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</si>
  <si>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</si>
  <si>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</si>
  <si>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</si>
  <si>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</si>
  <si>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</si>
  <si>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</si>
  <si>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</si>
  <si>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</si>
  <si>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</si>
  <si>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</si>
  <si>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</si>
  <si>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</si>
  <si>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</si>
  <si>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</si>
  <si>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</si>
  <si>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</si>
  <si>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</si>
  <si>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</si>
  <si>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</si>
  <si>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</si>
  <si>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</si>
  <si>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</si>
  <si>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</si>
  <si>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</si>
  <si>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</si>
  <si>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</si>
  <si>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</si>
  <si>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</si>
  <si>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</si>
  <si>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</si>
  <si>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</si>
  <si>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</si>
  <si>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</si>
  <si>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</si>
  <si>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</si>
  <si>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</si>
  <si>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</si>
  <si>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</si>
  <si>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</si>
  <si>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</si>
  <si>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</si>
  <si>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</si>
  <si>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</si>
  <si>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</si>
  <si>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</si>
  <si>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</si>
  <si>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</si>
  <si>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</si>
  <si>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</si>
  <si>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</si>
  <si>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</si>
  <si>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</si>
  <si>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</si>
  <si>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</si>
  <si>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</si>
  <si>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</si>
  <si>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</si>
  <si>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</si>
  <si>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</si>
  <si>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</si>
  <si>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</si>
  <si>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</si>
  <si>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</si>
  <si>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</si>
  <si>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</si>
  <si>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</si>
  <si>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</si>
  <si>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</si>
  <si>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</si>
  <si>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</si>
  <si>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</si>
  <si>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</si>
  <si>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</si>
  <si>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</si>
  <si>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</si>
  <si>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</si>
  <si>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</si>
  <si>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</si>
  <si>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</si>
  <si>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</si>
  <si>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</si>
  <si>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</si>
  <si>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</si>
  <si>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</si>
  <si>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</si>
  <si>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</si>
  <si>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</si>
  <si>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</si>
  <si>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</si>
  <si>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</si>
  <si>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</si>
  <si>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</si>
  <si>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</si>
  <si>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</si>
  <si>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</si>
  <si>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</si>
  <si>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</si>
  <si>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</si>
  <si>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</si>
  <si>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</si>
  <si>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</si>
  <si>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</si>
  <si>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</si>
  <si>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</si>
  <si>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</si>
  <si>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</si>
  <si>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</si>
  <si>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</si>
  <si>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</si>
  <si>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</si>
  <si>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</si>
  <si>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</si>
  <si>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</si>
  <si>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</si>
  <si>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</si>
  <si>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</si>
  <si>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</si>
  <si>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</si>
  <si>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</si>
  <si>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</si>
  <si>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</si>
  <si>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</si>
  <si>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</si>
  <si>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</si>
  <si>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</si>
  <si>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</si>
  <si>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</si>
  <si>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</si>
  <si>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</si>
  <si>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</si>
  <si>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</si>
  <si>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</si>
  <si>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</si>
  <si>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</si>
  <si>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</si>
  <si>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</si>
  <si>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</si>
  <si>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</si>
  <si>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</si>
  <si>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</si>
  <si>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</si>
  <si>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</si>
  <si>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</si>
  <si>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</si>
  <si>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</si>
  <si>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</si>
  <si>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</si>
  <si>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</si>
  <si>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</si>
  <si>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</si>
  <si>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</si>
  <si>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</si>
  <si>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</si>
  <si>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</si>
  <si>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</si>
  <si>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</si>
  <si>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</si>
  <si>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</si>
  <si>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</si>
  <si>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</si>
  <si>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</si>
  <si>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</si>
  <si>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</si>
  <si>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</si>
  <si>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</si>
  <si>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</si>
  <si>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</si>
  <si>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</si>
  <si>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</si>
  <si>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</si>
  <si>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</si>
  <si>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</si>
  <si>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</si>
  <si>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</si>
  <si>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</si>
  <si>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</si>
  <si>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</si>
  <si>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</si>
  <si>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</si>
  <si>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</si>
  <si>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</si>
  <si>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</si>
  <si>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</si>
  <si>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</si>
  <si>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</si>
  <si>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</si>
  <si>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</si>
  <si>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</si>
  <si>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</si>
  <si>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</si>
  <si>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</si>
  <si>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</si>
  <si>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</si>
  <si>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</si>
  <si>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</si>
  <si>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</si>
  <si>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</si>
  <si>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</si>
  <si>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</si>
  <si>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</si>
  <si>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</si>
  <si>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</si>
  <si>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</si>
  <si>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</si>
  <si>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</si>
  <si>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</si>
  <si>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</si>
  <si>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</si>
  <si>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</si>
  <si>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</si>
  <si>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</si>
  <si>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</si>
  <si>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</si>
  <si>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</si>
  <si>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</si>
  <si>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</si>
  <si>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</si>
  <si>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</si>
  <si>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</si>
  <si>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</si>
  <si>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</si>
  <si>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</si>
  <si>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</si>
  <si>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</si>
  <si>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</si>
  <si>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</si>
  <si>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</si>
  <si>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</si>
  <si>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</si>
  <si>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</si>
  <si>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</si>
  <si>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</si>
  <si>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</si>
  <si>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</si>
  <si>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</si>
  <si>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</si>
  <si>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</si>
  <si>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</si>
  <si>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</si>
  <si>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</si>
  <si>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</si>
  <si>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</si>
  <si>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</si>
  <si>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</si>
  <si>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</si>
  <si>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</si>
  <si>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</si>
  <si>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</si>
  <si>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</si>
  <si>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</si>
  <si>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</si>
  <si>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</si>
  <si>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</si>
  <si>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</si>
  <si>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</si>
  <si>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</si>
  <si>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</si>
  <si>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</si>
  <si>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</si>
  <si>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</si>
  <si>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</si>
  <si>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</si>
  <si>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</si>
  <si>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</si>
  <si>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</si>
  <si>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</si>
  <si>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</si>
  <si>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</si>
  <si>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</si>
  <si>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</si>
  <si>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</si>
  <si>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</si>
  <si>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</si>
  <si>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</si>
  <si>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</si>
  <si>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</si>
  <si>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</si>
  <si>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</si>
  <si>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</si>
  <si>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</si>
  <si>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</si>
  <si>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</si>
  <si>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</si>
  <si>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</si>
  <si>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</si>
  <si>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</si>
  <si>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</si>
  <si>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</si>
  <si>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</si>
  <si>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</si>
  <si>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</si>
  <si>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</si>
  <si>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</si>
  <si>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</si>
  <si>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</si>
  <si>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</si>
  <si>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</si>
  <si>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</si>
  <si>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</si>
  <si>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</si>
  <si>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</si>
  <si>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</si>
  <si>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</si>
  <si>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</si>
  <si>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</si>
  <si>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</si>
  <si>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</si>
  <si>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</si>
  <si>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</si>
  <si>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</si>
  <si>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</si>
  <si>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</si>
  <si>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</si>
  <si>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</si>
  <si>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</si>
  <si>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</si>
  <si>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</si>
  <si>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</si>
  <si>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</si>
  <si>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</si>
  <si>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</si>
  <si>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</si>
  <si>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</si>
  <si>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</si>
  <si>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</si>
  <si>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</si>
  <si>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</si>
  <si>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</si>
  <si>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</si>
  <si>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</si>
  <si>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</si>
  <si>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</si>
  <si>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</si>
  <si>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</si>
  <si>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</si>
  <si>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</si>
  <si>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</si>
  <si>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</si>
  <si>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</si>
  <si>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</si>
  <si>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</si>
  <si>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</si>
  <si>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</si>
  <si>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</si>
  <si>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</si>
  <si>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</si>
  <si>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</si>
  <si>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</si>
  <si>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</si>
  <si>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</si>
  <si>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</si>
  <si>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</si>
  <si>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</si>
  <si>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</si>
  <si>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</si>
  <si>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</si>
  <si>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</si>
  <si>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</si>
  <si>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</si>
  <si>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</si>
  <si>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</si>
  <si>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</si>
  <si>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</si>
  <si>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</si>
  <si>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</si>
  <si>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</si>
  <si>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</si>
  <si>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</si>
  <si>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</si>
  <si>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</si>
  <si>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</si>
  <si>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</si>
  <si>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</si>
  <si>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</si>
  <si>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</si>
  <si>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</si>
  <si>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</si>
  <si>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</si>
  <si>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</si>
  <si>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</si>
  <si>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</si>
  <si>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</si>
  <si>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</si>
  <si>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</si>
  <si>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</si>
  <si>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</si>
  <si>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</si>
  <si>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</si>
  <si>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</si>
  <si>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</si>
  <si>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</si>
  <si>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</si>
  <si>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</si>
  <si>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</si>
  <si>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</si>
  <si>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</si>
  <si>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</si>
  <si>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</si>
  <si>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</si>
  <si>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</si>
  <si>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</si>
  <si>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</si>
  <si>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</si>
  <si>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</si>
  <si>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</si>
  <si>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</si>
  <si>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</si>
  <si>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</si>
  <si>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</si>
  <si>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</si>
  <si>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</si>
  <si>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</si>
  <si>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</si>
  <si>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</si>
  <si>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</si>
  <si>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</si>
  <si>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</si>
  <si>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</si>
  <si>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</si>
  <si>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</si>
  <si>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</si>
  <si>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</si>
  <si>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</si>
  <si>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</si>
  <si>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</si>
  <si>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</si>
  <si>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</si>
  <si>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</si>
  <si>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</si>
  <si>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</si>
  <si>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</si>
  <si>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</si>
  <si>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</si>
  <si>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</si>
  <si>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</si>
  <si>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</si>
  <si>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</si>
  <si>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</si>
  <si>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</si>
  <si>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</si>
  <si>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</si>
  <si>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</si>
  <si>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</si>
  <si>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</si>
  <si>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</si>
  <si>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</si>
  <si>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</si>
  <si>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</si>
  <si>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</si>
  <si>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</si>
  <si>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</si>
  <si>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</si>
  <si>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</si>
  <si>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</si>
  <si>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</si>
  <si>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</si>
  <si>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</si>
  <si>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</si>
  <si>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</si>
  <si>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</si>
  <si>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</si>
  <si>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</si>
  <si>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</si>
  <si>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</si>
  <si>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</si>
  <si>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</si>
  <si>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</si>
  <si>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</si>
  <si>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</si>
  <si>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</si>
  <si>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</si>
  <si>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</si>
  <si>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</si>
  <si>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</si>
  <si>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</si>
  <si>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</si>
  <si>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</si>
  <si>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</si>
  <si>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</si>
  <si>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</si>
  <si>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</si>
  <si>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</si>
  <si>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</si>
  <si>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</si>
  <si>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</si>
  <si>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</si>
  <si>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</si>
  <si>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</si>
  <si>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</si>
  <si>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</si>
  <si>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</si>
  <si>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</si>
  <si>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</si>
  <si>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</si>
  <si>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</si>
  <si>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</si>
  <si>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</si>
  <si>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</si>
  <si>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</si>
  <si>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</si>
  <si>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</si>
  <si>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</si>
  <si>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</si>
  <si>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</si>
  <si>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</si>
  <si>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</si>
  <si>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</si>
  <si>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</si>
  <si>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</si>
  <si>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</si>
  <si>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</si>
  <si>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</si>
  <si>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</si>
  <si>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</si>
  <si>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</si>
  <si>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</si>
  <si>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</si>
  <si>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</si>
  <si>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</si>
  <si>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</si>
  <si>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</si>
  <si>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</si>
  <si>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</si>
  <si>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</si>
  <si>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</si>
  <si>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</si>
  <si>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</si>
  <si>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</si>
  <si>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</si>
  <si>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</si>
  <si>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</si>
  <si>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</si>
  <si>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</si>
  <si>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</si>
  <si>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</si>
  <si>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</si>
  <si>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</si>
  <si>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</si>
  <si>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</si>
  <si>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</si>
  <si>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</si>
  <si>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</si>
  <si>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</si>
  <si>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</si>
  <si>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</si>
  <si>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</si>
  <si>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</si>
  <si>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</si>
  <si>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</si>
  <si>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</si>
  <si>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</si>
  <si>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</si>
  <si>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</si>
  <si>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</si>
  <si>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</si>
  <si>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</si>
  <si>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</si>
  <si>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</si>
  <si>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</si>
  <si>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</si>
  <si>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</si>
  <si>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</si>
  <si>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</si>
  <si>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</si>
  <si>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</si>
  <si>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</si>
  <si>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</si>
  <si>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</si>
  <si>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</si>
  <si>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</si>
  <si>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</si>
  <si>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</si>
  <si>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</si>
  <si>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</si>
  <si>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</si>
  <si>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</si>
  <si>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</si>
  <si>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</si>
  <si>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</si>
  <si>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</si>
  <si>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</si>
  <si>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</si>
  <si>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</si>
  <si>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</si>
  <si>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</si>
  <si>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</si>
  <si>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</si>
  <si>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</si>
  <si>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</si>
  <si>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</si>
  <si>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</si>
  <si>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</si>
  <si>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</si>
  <si>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</si>
  <si>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</si>
  <si>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</si>
  <si>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</si>
  <si>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</si>
  <si>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</si>
  <si>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</si>
  <si>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</si>
  <si>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</si>
  <si>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</si>
  <si>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</si>
  <si>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</si>
  <si>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</si>
  <si>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</si>
  <si>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</si>
  <si>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</si>
  <si>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</si>
  <si>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</si>
  <si>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</si>
  <si>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</si>
  <si>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</si>
  <si>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</si>
  <si>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</si>
  <si>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</si>
  <si>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</si>
  <si>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</si>
  <si>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</si>
  <si>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</si>
  <si>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</si>
  <si>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</si>
  <si>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</si>
  <si>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</si>
  <si>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</si>
  <si>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</si>
  <si>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</si>
  <si>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</si>
  <si>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</si>
  <si>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</si>
  <si>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</si>
  <si>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</si>
  <si>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</si>
  <si>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</si>
  <si>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</si>
  <si>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</si>
  <si>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</si>
  <si>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</si>
  <si>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</si>
  <si>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</si>
  <si>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</si>
  <si>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</si>
  <si>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</si>
  <si>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</si>
  <si>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</si>
  <si>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</si>
  <si>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</si>
  <si>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</si>
  <si>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</si>
  <si>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</si>
  <si>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</si>
  <si>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</si>
  <si>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</si>
  <si>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</si>
  <si>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</si>
  <si>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</si>
  <si>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</si>
  <si>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</si>
  <si>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</si>
  <si>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</si>
  <si>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</si>
  <si>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</si>
  <si>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</si>
  <si>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</si>
  <si>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</si>
  <si>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</si>
  <si>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</si>
  <si>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</si>
  <si>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</si>
  <si>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</si>
  <si>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</si>
  <si>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</si>
  <si>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</si>
  <si>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</si>
  <si>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</si>
  <si>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</si>
  <si>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</si>
  <si>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</si>
  <si>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</si>
  <si>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</si>
  <si>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</si>
  <si>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</si>
  <si>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</si>
  <si>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</si>
  <si>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</si>
  <si>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</si>
  <si>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</si>
  <si>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</si>
  <si>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</si>
  <si>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</si>
  <si>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</si>
  <si>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</si>
  <si>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</si>
  <si>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</si>
  <si>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</si>
  <si>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</si>
  <si>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</si>
  <si>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</si>
  <si>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</si>
  <si>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</si>
  <si>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</si>
  <si>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</si>
  <si>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</si>
  <si>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</si>
  <si>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</si>
  <si>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</si>
  <si>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</si>
  <si>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</si>
  <si>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</si>
  <si>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</si>
  <si>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</si>
  <si>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</si>
  <si>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</si>
  <si>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</si>
  <si>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</si>
  <si>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</si>
  <si>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</si>
  <si>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</si>
  <si>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</si>
  <si>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</si>
  <si>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</si>
  <si>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</si>
  <si>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</si>
  <si>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</si>
  <si>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</si>
  <si>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</si>
  <si>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</si>
  <si>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</si>
  <si>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</si>
  <si>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</si>
  <si>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</si>
  <si>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</si>
  <si>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</si>
  <si>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</si>
  <si>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</si>
  <si>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</si>
  <si>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</si>
  <si>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</si>
  <si>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</si>
  <si>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</si>
  <si>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</si>
  <si>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</si>
  <si>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</si>
  <si>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</si>
  <si>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</si>
  <si>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</si>
  <si>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</si>
  <si>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</si>
  <si>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</si>
  <si>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</si>
  <si>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</si>
  <si>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</si>
  <si>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</si>
  <si>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</si>
  <si>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</si>
  <si>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</si>
  <si>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</si>
  <si>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</si>
  <si>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</si>
  <si>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</si>
  <si>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</si>
  <si>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</si>
  <si>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</si>
  <si>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</si>
  <si>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</si>
  <si>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</si>
  <si>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</si>
  <si>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</si>
  <si>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</si>
  <si>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</si>
  <si>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</si>
  <si>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</si>
  <si>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</si>
  <si>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</si>
  <si>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</si>
  <si>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</si>
  <si>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</si>
  <si>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</si>
  <si>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</si>
  <si>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</si>
  <si>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</si>
  <si>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</si>
  <si>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</si>
  <si>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</si>
  <si>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</si>
  <si>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</si>
  <si>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</si>
  <si>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</si>
  <si>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</si>
  <si>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</si>
  <si>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</si>
  <si>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</si>
  <si>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</si>
  <si>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</si>
  <si>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</si>
  <si>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</si>
  <si>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</si>
  <si>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</si>
  <si>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</si>
  <si>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</si>
  <si>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</si>
  <si>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</si>
  <si>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</si>
  <si>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</si>
  <si>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</si>
  <si>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</si>
  <si>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</si>
  <si>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</si>
  <si>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</si>
  <si>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</si>
  <si>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</si>
  <si>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</si>
  <si>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</si>
  <si>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</si>
  <si>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</si>
  <si>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</si>
  <si>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</si>
  <si>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</si>
  <si>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</si>
  <si>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</si>
  <si>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</si>
  <si>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</si>
  <si>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</si>
  <si>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</si>
  <si>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</si>
  <si>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</si>
  <si>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</si>
  <si>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</si>
  <si>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</si>
  <si>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</si>
  <si>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</si>
  <si>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</si>
  <si>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</si>
  <si>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</si>
  <si>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</si>
  <si>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</si>
  <si>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</si>
  <si>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</si>
  <si>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</si>
  <si>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</si>
  <si>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</si>
  <si>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</si>
  <si>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</si>
  <si>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</si>
  <si>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</si>
  <si>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</si>
  <si>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</si>
  <si>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</si>
  <si>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</si>
  <si>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</si>
  <si>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</si>
  <si>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</si>
  <si>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</si>
  <si>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</si>
  <si>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</si>
  <si>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</si>
  <si>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</si>
  <si>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</si>
  <si>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</si>
  <si>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</si>
  <si>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</si>
  <si>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</si>
  <si>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</si>
  <si>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</si>
  <si>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</si>
  <si>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</si>
  <si>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</si>
  <si>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</si>
  <si>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</si>
  <si>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</si>
  <si>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</si>
  <si>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</si>
  <si>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</si>
  <si>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</si>
  <si>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</si>
  <si>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</si>
  <si>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</si>
  <si>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</si>
  <si>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</si>
  <si>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</si>
  <si>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</si>
  <si>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</si>
  <si>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</si>
  <si>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</si>
  <si>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</si>
  <si>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</si>
  <si>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</si>
  <si>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</si>
  <si>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</si>
  <si>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</si>
  <si>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</si>
  <si>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</si>
  <si>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</si>
  <si>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</si>
  <si>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</si>
  <si>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</si>
  <si>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</si>
  <si>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</si>
  <si>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</si>
  <si>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</si>
  <si>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</si>
  <si>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</si>
  <si>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</si>
  <si>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</si>
  <si>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</si>
  <si>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</si>
  <si>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</si>
  <si>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</si>
  <si>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</si>
  <si>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</si>
  <si>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</si>
  <si>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</si>
  <si>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</si>
  <si>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</si>
  <si>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</si>
  <si>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</si>
  <si>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</si>
  <si>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</si>
  <si>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</si>
  <si>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</si>
  <si>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</si>
  <si>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</si>
  <si>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</si>
  <si>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</si>
  <si>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</si>
  <si>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</si>
  <si>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</si>
  <si>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</si>
  <si>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</si>
  <si>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</si>
  <si>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</si>
  <si>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</si>
  <si>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</si>
  <si>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</si>
  <si>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</si>
  <si>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</si>
  <si>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</si>
  <si>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</si>
  <si>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</si>
  <si>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</si>
  <si>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</si>
  <si>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</si>
  <si>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</si>
  <si>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</si>
  <si>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</si>
  <si>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</si>
  <si>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</si>
  <si>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</si>
  <si>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</si>
  <si>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</si>
  <si>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</si>
  <si>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</si>
  <si>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</si>
  <si>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</si>
  <si>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</si>
  <si>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</si>
  <si>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</si>
  <si>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</si>
  <si>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</si>
  <si>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</si>
  <si>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</si>
  <si>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</si>
  <si>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</si>
  <si>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</si>
  <si>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</si>
  <si>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</si>
  <si>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</si>
  <si>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</si>
  <si>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</si>
  <si>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</si>
  <si>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</si>
  <si>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</si>
  <si>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</si>
  <si>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</si>
  <si>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</si>
  <si>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</si>
  <si>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</si>
  <si>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</si>
  <si>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</si>
  <si>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</si>
  <si>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</si>
  <si>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</si>
  <si>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</si>
  <si>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</si>
  <si>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</si>
  <si>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</si>
  <si>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</si>
  <si>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</si>
  <si>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</si>
  <si>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</si>
  <si>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</si>
  <si>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</si>
  <si>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</si>
  <si>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</si>
  <si>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</si>
  <si>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</si>
  <si>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</si>
  <si>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</si>
  <si>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</si>
  <si>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</si>
  <si>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</si>
  <si>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</si>
  <si>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</si>
  <si>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</si>
  <si>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</si>
  <si>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</si>
  <si>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</si>
  <si>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</si>
  <si>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</si>
  <si>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</si>
  <si>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</si>
  <si>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</si>
  <si>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</si>
  <si>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</si>
  <si>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</si>
  <si>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</si>
  <si>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</si>
  <si>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</si>
  <si>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</si>
  <si>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</si>
  <si>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</si>
  <si>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</si>
  <si>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</si>
  <si>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</si>
  <si>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</si>
  <si>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</si>
  <si>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</si>
  <si>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</si>
  <si>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</si>
  <si>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</si>
  <si>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</si>
  <si>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</si>
  <si>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</si>
  <si>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</si>
  <si>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</si>
  <si>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</si>
  <si>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</si>
  <si>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</si>
  <si>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</si>
  <si>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</si>
  <si>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</si>
  <si>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</si>
  <si>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</si>
  <si>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</si>
  <si>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</si>
  <si>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</si>
  <si>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</si>
  <si>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</si>
  <si>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</si>
  <si>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</si>
  <si>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</si>
  <si>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</si>
  <si>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</si>
  <si>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</si>
  <si>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</si>
  <si>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</si>
  <si>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</si>
  <si>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</si>
  <si>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</si>
  <si>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</si>
  <si>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</si>
  <si>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</si>
  <si>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</si>
  <si>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</si>
  <si>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</si>
  <si>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</si>
  <si>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</si>
  <si>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</si>
  <si>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</si>
  <si>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</si>
  <si>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</si>
  <si>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</si>
  <si>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</si>
  <si>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</si>
  <si>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</si>
  <si>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</si>
  <si>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</si>
  <si>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</si>
  <si>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</si>
  <si>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</si>
  <si>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</si>
  <si>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</si>
  <si>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</si>
  <si>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</si>
  <si>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</si>
  <si>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</si>
  <si>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</si>
  <si>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</si>
  <si>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</si>
  <si>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</si>
  <si>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</si>
  <si>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</si>
  <si>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</si>
  <si>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</si>
  <si>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</si>
  <si>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</si>
  <si>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</si>
  <si>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</si>
  <si>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</si>
  <si>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</si>
  <si>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</si>
  <si>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</si>
  <si>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</si>
  <si>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</si>
  <si>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</si>
  <si>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</si>
  <si>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</si>
  <si>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</si>
  <si>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</si>
  <si>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</si>
  <si>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</si>
  <si>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</si>
  <si>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</si>
  <si>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</si>
  <si>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</si>
  <si>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</si>
  <si>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</si>
  <si>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</si>
  <si>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</si>
  <si>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</si>
  <si>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</si>
  <si>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</si>
  <si>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</si>
  <si>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</si>
  <si>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</si>
  <si>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</si>
  <si>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</si>
  <si>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</si>
  <si>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</si>
  <si>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</si>
  <si>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</si>
  <si>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</si>
  <si>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</si>
  <si>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</si>
  <si>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</si>
  <si>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</si>
  <si>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</si>
  <si>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</si>
  <si>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</si>
  <si>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</si>
  <si>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</si>
  <si>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</si>
  <si>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</si>
  <si>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</si>
  <si>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</si>
  <si>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</si>
  <si>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</si>
  <si>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</si>
  <si>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</si>
  <si>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</si>
  <si>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</si>
  <si>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</si>
  <si>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</si>
  <si>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</si>
  <si>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</si>
  <si>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</si>
  <si>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</si>
  <si>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</si>
  <si>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</si>
  <si>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</si>
  <si>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</si>
  <si>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</si>
  <si>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</si>
  <si>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</si>
  <si>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</si>
  <si>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</si>
  <si>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</si>
  <si>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</si>
  <si>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</si>
  <si>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</si>
  <si>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</si>
  <si>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</si>
  <si>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</si>
  <si>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</si>
  <si>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</si>
  <si>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</si>
  <si>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</si>
  <si>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</si>
  <si>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</si>
  <si>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</si>
  <si>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</si>
  <si>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</si>
  <si>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</si>
  <si>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</si>
  <si>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</si>
  <si>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</si>
  <si>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</si>
  <si>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</si>
  <si>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</si>
  <si>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</si>
  <si>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</si>
  <si>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</si>
  <si>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</si>
  <si>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</si>
  <si>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</si>
  <si>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</si>
  <si>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</si>
  <si>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</si>
  <si>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</si>
  <si>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</si>
  <si>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</si>
  <si>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</si>
  <si>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</si>
  <si>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</si>
  <si>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</si>
  <si>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</si>
  <si>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</si>
  <si>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</si>
  <si>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</si>
  <si>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</si>
  <si>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</si>
  <si>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</si>
  <si>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</si>
  <si>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</si>
  <si>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</si>
  <si>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</si>
  <si>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</si>
  <si>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</si>
  <si>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</si>
  <si>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</si>
  <si>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</si>
  <si>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</si>
  <si>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</si>
  <si>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</si>
  <si>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</si>
  <si>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</si>
  <si>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</si>
  <si>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</si>
  <si>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</si>
  <si>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</si>
  <si>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</si>
  <si>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</si>
  <si>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</si>
  <si>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</si>
  <si>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</si>
  <si>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</si>
  <si>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</si>
  <si>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</si>
  <si>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</si>
  <si>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</si>
  <si>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</si>
  <si>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</si>
  <si>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</si>
  <si>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</si>
  <si>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</si>
  <si>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</si>
  <si>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</si>
  <si>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</si>
  <si>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</si>
  <si>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</si>
  <si>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</si>
  <si>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</si>
  <si>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</si>
  <si>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</si>
  <si>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</si>
  <si>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</si>
  <si>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</si>
  <si>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</si>
  <si>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</si>
  <si>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</si>
  <si>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</si>
  <si>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</si>
  <si>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</si>
  <si>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</si>
  <si>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</si>
  <si>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</si>
  <si>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</si>
  <si>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</si>
  <si>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</si>
  <si>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</si>
  <si>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</si>
  <si>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</si>
  <si>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</si>
  <si>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</si>
  <si>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</si>
  <si>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</si>
  <si>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</si>
  <si>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</si>
  <si>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</si>
  <si>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</si>
  <si>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</si>
  <si>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</si>
  <si>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</si>
  <si>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</si>
  <si>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</si>
  <si>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</si>
  <si>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</si>
  <si>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</si>
  <si>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</si>
  <si>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</si>
  <si>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</si>
  <si>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</si>
  <si>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</si>
  <si>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</si>
  <si>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</si>
  <si>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</si>
  <si>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</si>
  <si>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</si>
  <si>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</si>
  <si>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</si>
  <si>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</si>
  <si>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</si>
  <si>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</si>
  <si>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</si>
  <si>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</si>
  <si>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</si>
  <si>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</si>
  <si>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</si>
  <si>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</si>
  <si>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</si>
  <si>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</si>
  <si>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</si>
  <si>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</si>
  <si>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</si>
  <si>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</si>
  <si>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</si>
  <si>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</si>
  <si>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</si>
  <si>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</si>
  <si>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</si>
  <si>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</si>
  <si>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</si>
  <si>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</si>
  <si>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</si>
  <si>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</si>
  <si>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</si>
  <si>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</si>
  <si>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</si>
  <si>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</si>
  <si>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</si>
  <si>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</si>
  <si>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</si>
  <si>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</si>
  <si>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</si>
  <si>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</si>
  <si>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</si>
  <si>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</si>
  <si>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</si>
  <si>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</si>
  <si>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</si>
  <si>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</si>
  <si>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</si>
  <si>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</si>
  <si>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</si>
  <si>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</si>
  <si>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</si>
  <si>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</si>
  <si>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</si>
  <si>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</si>
  <si>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</si>
  <si>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</si>
  <si>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</si>
  <si>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</si>
  <si>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</si>
  <si>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</si>
  <si>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</si>
  <si>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</si>
  <si>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</si>
  <si>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</si>
  <si>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</si>
  <si>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</si>
  <si>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</si>
  <si>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</si>
  <si>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</si>
  <si>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</si>
  <si>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</si>
  <si>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</si>
  <si>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</si>
  <si>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</si>
  <si>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</si>
  <si>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</si>
  <si>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</si>
  <si>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</si>
  <si>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</si>
  <si>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</si>
  <si>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</si>
  <si>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</si>
  <si>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</si>
  <si>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</si>
  <si>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</si>
  <si>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</si>
  <si>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</si>
  <si>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</si>
  <si>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</si>
  <si>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</si>
  <si>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</si>
  <si>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</si>
  <si>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</si>
  <si>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</si>
  <si>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</si>
  <si>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</si>
  <si>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</si>
  <si>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</si>
  <si>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</si>
  <si>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</si>
  <si>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</si>
  <si>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</si>
  <si>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</si>
  <si>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</si>
  <si>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</si>
  <si>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</si>
  <si>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</si>
  <si>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</si>
  <si>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</si>
  <si>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</si>
  <si>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</si>
  <si>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</si>
  <si>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</si>
  <si>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</si>
  <si>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</si>
  <si>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</si>
  <si>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</si>
  <si>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</si>
  <si>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</si>
  <si>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</si>
  <si>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</si>
  <si>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</si>
  <si>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</si>
  <si>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</si>
  <si>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</si>
  <si>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</si>
  <si>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</si>
  <si>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</si>
  <si>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</si>
  <si>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</si>
  <si>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</si>
  <si>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</si>
  <si>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</si>
  <si>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</si>
  <si>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</si>
  <si>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</si>
  <si>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</si>
  <si>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</si>
  <si>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</si>
  <si>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</si>
  <si>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</si>
  <si>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</si>
  <si>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</si>
  <si>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</si>
  <si>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</si>
  <si>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</si>
  <si>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</si>
  <si>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</si>
  <si>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</si>
  <si>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</si>
  <si>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</si>
  <si>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</si>
  <si>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</si>
  <si>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</si>
  <si>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</si>
  <si>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</si>
  <si>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</si>
  <si>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</si>
  <si>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</si>
  <si>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</si>
  <si>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</si>
  <si>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</si>
  <si>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</si>
  <si>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</si>
  <si>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</si>
  <si>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</si>
  <si>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</si>
  <si>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</si>
  <si>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</si>
  <si>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</si>
  <si>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</si>
  <si>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</si>
  <si>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</si>
  <si>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</si>
  <si>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</si>
  <si>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</si>
  <si>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</si>
  <si>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</si>
  <si>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</si>
  <si>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</si>
  <si>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</si>
  <si>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</si>
  <si>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</si>
  <si>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</si>
  <si>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</si>
  <si>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</si>
  <si>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</si>
  <si>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</si>
  <si>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</si>
  <si>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</si>
  <si>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</si>
  <si>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</si>
  <si>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</si>
  <si>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</si>
  <si>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</si>
  <si>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</si>
  <si>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</si>
  <si>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</si>
  <si>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</si>
  <si>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</si>
  <si>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</si>
  <si>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</si>
  <si>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</si>
  <si>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</si>
  <si>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</si>
  <si>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</si>
  <si>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</si>
  <si>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</si>
  <si>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</si>
  <si>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</si>
  <si>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</si>
  <si>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</si>
  <si>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</si>
  <si>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</si>
  <si>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</si>
  <si>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</si>
  <si>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</si>
  <si>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</si>
  <si>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</si>
  <si>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</si>
  <si>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</si>
  <si>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</si>
  <si>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</si>
  <si>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</si>
  <si>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</si>
  <si>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</si>
  <si>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</si>
  <si>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</si>
  <si>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</si>
  <si>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</si>
  <si>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</si>
  <si>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</si>
  <si>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</si>
  <si>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</si>
  <si>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</si>
  <si>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</si>
  <si>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</si>
  <si>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</si>
  <si>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</si>
  <si>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</si>
  <si>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</si>
  <si>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</si>
  <si>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</si>
  <si>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</si>
  <si>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</si>
  <si>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</si>
  <si>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</si>
  <si>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</si>
  <si>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</si>
  <si>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</si>
  <si>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</si>
  <si>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</si>
  <si>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</si>
  <si>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</si>
  <si>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</si>
  <si>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</si>
  <si>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</si>
  <si>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</si>
  <si>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</si>
  <si>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</si>
  <si>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</si>
  <si>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</si>
  <si>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</si>
  <si>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</si>
  <si>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</si>
  <si>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</si>
  <si>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</si>
  <si>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</si>
  <si>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</si>
  <si>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</si>
  <si>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</si>
  <si>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</si>
  <si>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</si>
  <si>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</si>
  <si>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</si>
  <si>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</si>
  <si>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</si>
  <si>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</si>
  <si>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</si>
  <si>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</si>
  <si>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</si>
  <si>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</si>
  <si>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</si>
  <si>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</si>
  <si>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</si>
  <si>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</si>
  <si>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</si>
  <si>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</si>
  <si>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</si>
  <si>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</si>
  <si>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</si>
  <si>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</si>
  <si>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</si>
  <si>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</si>
  <si>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</si>
  <si>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</si>
  <si>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</si>
  <si>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</si>
  <si>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</si>
  <si>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</si>
  <si>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</si>
  <si>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</si>
  <si>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</si>
  <si>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</si>
  <si>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</si>
  <si>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</si>
  <si>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</si>
  <si>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</si>
  <si>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</si>
  <si>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</si>
  <si>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</si>
  <si>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</si>
  <si>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</si>
  <si>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</si>
  <si>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</si>
  <si>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</si>
  <si>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</si>
  <si>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</si>
  <si>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</si>
  <si>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</si>
  <si>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</si>
  <si>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</si>
  <si>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</si>
  <si>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</si>
  <si>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</si>
  <si>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</si>
  <si>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</si>
  <si>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</si>
  <si>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</si>
  <si>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</si>
  <si>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</si>
  <si>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</si>
  <si>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</si>
  <si>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</si>
  <si>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</si>
  <si>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</si>
  <si>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</si>
  <si>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</si>
  <si>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</si>
  <si>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</si>
  <si>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</si>
  <si>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</si>
  <si>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</si>
  <si>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</si>
  <si>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</si>
  <si>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</si>
  <si>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</si>
  <si>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</si>
  <si>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</si>
  <si>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</si>
  <si>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</si>
  <si>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</si>
  <si>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</si>
  <si>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</si>
  <si>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</si>
  <si>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</si>
  <si>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</si>
  <si>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</si>
  <si>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</si>
  <si>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</si>
  <si>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</si>
  <si>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</si>
  <si>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</si>
  <si>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</si>
  <si>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</si>
  <si>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</si>
  <si>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</si>
  <si>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</si>
  <si>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</si>
  <si>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</si>
  <si>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</si>
  <si>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</si>
  <si>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</si>
  <si>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</si>
  <si>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</si>
  <si>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</si>
  <si>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</si>
  <si>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</si>
  <si>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</si>
  <si>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</si>
  <si>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</si>
  <si>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</si>
  <si>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</si>
  <si>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</si>
  <si>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</si>
  <si>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</si>
  <si>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</si>
  <si>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</si>
  <si>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</si>
  <si>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</si>
  <si>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</si>
  <si>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</si>
  <si>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</si>
  <si>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</si>
  <si>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</si>
  <si>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</si>
  <si>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</si>
  <si>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</si>
  <si>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</si>
  <si>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</si>
  <si>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</si>
  <si>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</si>
  <si>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</si>
  <si>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</si>
  <si>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</si>
  <si>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</si>
  <si>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</si>
  <si>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</si>
  <si>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</si>
  <si>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</si>
  <si>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</si>
  <si>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</si>
  <si>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</si>
  <si>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</si>
  <si>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</si>
  <si>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</si>
  <si>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</si>
  <si>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</si>
  <si>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</si>
  <si>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</si>
  <si>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</si>
  <si>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</si>
  <si>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</si>
  <si>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</si>
  <si>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</si>
  <si>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</si>
  <si>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</si>
  <si>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</si>
  <si>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</si>
  <si>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</si>
  <si>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</si>
  <si>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</si>
  <si>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</si>
  <si>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</si>
  <si>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</si>
  <si>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</si>
  <si>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</si>
  <si>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</si>
  <si>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</si>
  <si>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</si>
  <si>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</si>
  <si>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</si>
  <si>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</si>
  <si>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</si>
  <si>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</si>
  <si>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</si>
  <si>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</si>
  <si>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</si>
  <si>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</si>
  <si>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</si>
  <si>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</si>
  <si>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</si>
  <si>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</si>
  <si>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</si>
  <si>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</si>
  <si>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</si>
  <si>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</si>
  <si>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</si>
  <si>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</si>
  <si>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</si>
  <si>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</si>
  <si>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</si>
  <si>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</si>
  <si>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</si>
  <si>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</si>
  <si>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</si>
  <si>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</si>
  <si>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</si>
  <si>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</si>
  <si>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</si>
  <si>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</si>
  <si>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</si>
  <si>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</si>
  <si>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</si>
  <si>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</si>
  <si>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</si>
  <si>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</si>
  <si>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</si>
  <si>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</si>
  <si>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</si>
  <si>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</si>
  <si>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</si>
  <si>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</si>
  <si>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</si>
  <si>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</si>
  <si>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</si>
  <si>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</si>
  <si>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</si>
  <si>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</si>
  <si>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</si>
  <si>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</si>
  <si>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</si>
  <si>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</si>
  <si>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</si>
  <si>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</si>
  <si>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</si>
  <si>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</si>
  <si>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</si>
  <si>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</si>
  <si>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</si>
  <si>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</si>
  <si>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</si>
  <si>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</si>
  <si>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</si>
  <si>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</si>
  <si>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</si>
  <si>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</si>
  <si>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</si>
  <si>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</si>
  <si>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</si>
  <si>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</si>
  <si>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</si>
  <si>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</si>
  <si>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</si>
  <si>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</si>
  <si>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</si>
  <si>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</si>
  <si>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</si>
  <si>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</si>
  <si>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</si>
  <si>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</si>
  <si>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</si>
  <si>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</si>
  <si>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</si>
  <si>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</si>
  <si>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</si>
  <si>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</si>
  <si>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</si>
  <si>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</si>
  <si>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</si>
  <si>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</si>
  <si>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</si>
  <si>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</si>
  <si>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</si>
  <si>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</si>
  <si>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</si>
  <si>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</si>
  <si>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</si>
  <si>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</si>
  <si>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</si>
  <si>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</si>
  <si>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</si>
  <si>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</si>
  <si>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</si>
  <si>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</si>
  <si>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</si>
  <si>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</si>
  <si>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</si>
  <si>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</si>
  <si>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</si>
  <si>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</si>
  <si>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</si>
  <si>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</si>
  <si>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</si>
  <si>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</si>
  <si>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</si>
  <si>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</si>
  <si>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</si>
  <si>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</si>
  <si>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</si>
  <si>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</si>
  <si>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</si>
  <si>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</si>
  <si>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</si>
  <si>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</si>
  <si>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</si>
  <si>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</si>
  <si>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</si>
  <si>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</si>
  <si>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</si>
  <si>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</si>
  <si>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</si>
  <si>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</si>
  <si>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</si>
  <si>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</si>
  <si>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</si>
  <si>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</si>
  <si>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</si>
  <si>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</si>
  <si>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</si>
  <si>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</si>
  <si>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</si>
  <si>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</si>
  <si>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</si>
  <si>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</si>
  <si>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</si>
  <si>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</si>
  <si>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</si>
  <si>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</si>
  <si>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</si>
  <si>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</si>
  <si>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</si>
  <si>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</si>
  <si>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</si>
  <si>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</si>
  <si>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</si>
  <si>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</si>
  <si>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</si>
  <si>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</si>
  <si>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</si>
  <si>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</si>
  <si>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</si>
  <si>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</si>
  <si>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</si>
  <si>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</si>
  <si>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</si>
  <si>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</si>
  <si>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</si>
  <si>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</si>
  <si>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</si>
  <si>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</si>
  <si>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</si>
  <si>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</si>
  <si>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</si>
  <si>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</si>
  <si>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</si>
  <si>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</si>
  <si>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</si>
  <si>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</si>
  <si>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</si>
  <si>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</si>
  <si>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</si>
  <si>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</si>
  <si>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</si>
  <si>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</si>
  <si>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</si>
  <si>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</si>
  <si>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</si>
  <si>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</si>
  <si>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</si>
  <si>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</si>
  <si>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</si>
  <si>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</si>
  <si>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</si>
  <si>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</si>
  <si>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</si>
  <si>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</si>
  <si>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</si>
  <si>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</si>
  <si>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</si>
  <si>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</si>
  <si>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</si>
  <si>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</si>
  <si>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</si>
  <si>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</si>
  <si>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</si>
  <si>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</si>
  <si>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</si>
  <si>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</si>
  <si>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</si>
  <si>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</si>
  <si>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</si>
  <si>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</si>
  <si>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</si>
  <si>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</si>
  <si>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</si>
  <si>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</si>
  <si>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</si>
  <si>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</si>
  <si>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</si>
  <si>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</si>
  <si>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</si>
  <si>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</si>
  <si>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</si>
  <si>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</si>
  <si>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</si>
  <si>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</si>
  <si>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</si>
  <si>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</si>
  <si>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</si>
  <si>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</si>
  <si>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</si>
  <si>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</si>
  <si>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</si>
  <si>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</si>
  <si>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</si>
  <si>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</si>
  <si>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</si>
  <si>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</si>
  <si>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</si>
  <si>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</si>
  <si>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</si>
  <si>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</si>
  <si>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</si>
  <si>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</si>
  <si>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</si>
  <si>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</si>
  <si>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</si>
  <si>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</si>
  <si>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</si>
  <si>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</si>
  <si>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</si>
  <si>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</si>
  <si>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</si>
  <si>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</si>
  <si>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</si>
  <si>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</si>
  <si>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</si>
  <si>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</si>
  <si>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</si>
  <si>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</si>
  <si>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</si>
  <si>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</si>
  <si>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</si>
  <si>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</si>
  <si>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</si>
  <si>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</si>
  <si>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</si>
  <si>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</si>
  <si>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</si>
  <si>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</si>
  <si>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</si>
  <si>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</si>
  <si>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</si>
  <si>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</si>
  <si>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</si>
  <si>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</si>
  <si>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</si>
  <si>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</si>
  <si>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</si>
  <si>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</si>
  <si>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</si>
  <si>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</si>
  <si>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</si>
  <si>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</si>
  <si>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</si>
  <si>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</si>
  <si>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</si>
  <si>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</si>
  <si>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</si>
  <si>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</si>
  <si>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</si>
  <si>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</si>
  <si>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</si>
  <si>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</si>
  <si>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</si>
  <si>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</si>
  <si>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</si>
  <si>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</si>
  <si>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</si>
  <si>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</si>
  <si>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</si>
  <si>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</si>
  <si>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</si>
  <si>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</si>
  <si>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</si>
  <si>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</si>
  <si>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</si>
  <si>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</si>
  <si>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</si>
  <si>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</si>
  <si>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</si>
  <si>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</si>
  <si>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</si>
  <si>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</si>
  <si>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</si>
  <si>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</si>
  <si>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</si>
  <si>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</si>
  <si>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</si>
  <si>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</si>
  <si>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</si>
  <si>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</si>
  <si>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</si>
  <si>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</si>
  <si>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</si>
  <si>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</si>
  <si>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</si>
  <si>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</si>
  <si>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</si>
  <si>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</si>
  <si>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</si>
  <si>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</si>
  <si>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</si>
  <si>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</si>
  <si>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</si>
  <si>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</si>
  <si>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</si>
  <si>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</si>
  <si>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</si>
  <si>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</si>
  <si>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</si>
  <si>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</si>
  <si>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</si>
  <si>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</si>
  <si>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</si>
  <si>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</si>
  <si>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</si>
  <si>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</si>
  <si>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</si>
  <si>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</si>
  <si>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</si>
  <si>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</si>
  <si>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</si>
  <si>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</si>
  <si>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</si>
  <si>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</si>
  <si>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</si>
  <si>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</si>
  <si>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</si>
  <si>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</si>
  <si>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</si>
  <si>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</si>
  <si>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</si>
  <si>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</si>
  <si>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</si>
  <si>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</si>
  <si>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</si>
  <si>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</si>
  <si>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</si>
  <si>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</si>
  <si>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</si>
  <si>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</si>
  <si>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</si>
  <si>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</si>
  <si>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</si>
  <si>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</si>
  <si>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</si>
  <si>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</si>
  <si>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</si>
  <si>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</si>
  <si>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</si>
  <si>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</si>
  <si>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</si>
  <si>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</si>
  <si>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</si>
  <si>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</si>
  <si>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</si>
  <si>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</si>
  <si>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</si>
  <si>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</si>
  <si>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</si>
  <si>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</si>
  <si>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</si>
  <si>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</si>
  <si>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</si>
  <si>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</si>
  <si>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</si>
  <si>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</si>
  <si>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</si>
  <si>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</si>
  <si>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</si>
  <si>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</si>
  <si>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</si>
  <si>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</si>
  <si>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</si>
  <si>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</si>
  <si>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</si>
  <si>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</si>
  <si>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</si>
  <si>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</si>
  <si>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</si>
  <si>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</si>
  <si>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</si>
  <si>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</si>
  <si>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</si>
  <si>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</si>
  <si>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</si>
  <si>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</si>
  <si>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</si>
  <si>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</si>
  <si>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</si>
  <si>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</si>
  <si>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</si>
  <si>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</si>
  <si>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</si>
  <si>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</si>
  <si>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</si>
  <si>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</si>
  <si>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</si>
  <si>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</si>
  <si>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</si>
  <si>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</si>
  <si>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</si>
  <si>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</si>
  <si>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</si>
  <si>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</si>
  <si>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</si>
  <si>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</si>
  <si>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</si>
  <si>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</si>
  <si>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</si>
  <si>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</si>
  <si>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</si>
  <si>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</si>
  <si>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</si>
  <si>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</si>
  <si>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</si>
  <si>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</si>
  <si>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</si>
  <si>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</si>
  <si>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</si>
  <si>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</si>
  <si>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</si>
  <si>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</si>
  <si>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</si>
  <si>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</si>
  <si>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</si>
  <si>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</si>
  <si>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</si>
  <si>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</si>
  <si>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</si>
  <si>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</si>
  <si>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</si>
  <si>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</si>
  <si>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</si>
  <si>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</si>
  <si>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</si>
  <si>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</si>
  <si>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</si>
  <si>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</si>
  <si>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</si>
  <si>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</si>
  <si>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</si>
  <si>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</si>
  <si>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</si>
  <si>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</si>
  <si>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</si>
  <si>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</si>
  <si>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</si>
  <si>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</si>
  <si>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</si>
  <si>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</si>
  <si>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</si>
  <si>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</si>
  <si>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</si>
  <si>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</si>
  <si>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</si>
  <si>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</si>
  <si>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</si>
  <si>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</si>
  <si>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</si>
  <si>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</si>
  <si>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</si>
  <si>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</si>
  <si>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</si>
  <si>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</si>
  <si>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</si>
  <si>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</si>
  <si>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</si>
  <si>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</si>
  <si>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</si>
  <si>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</si>
  <si>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</si>
  <si>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</si>
  <si>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</si>
  <si>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</si>
  <si>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</si>
  <si>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</si>
  <si>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</si>
  <si>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</si>
  <si>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</si>
  <si>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</si>
  <si>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</si>
  <si>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</si>
  <si>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</si>
  <si>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</si>
  <si>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</si>
  <si>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</si>
  <si>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</si>
  <si>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</si>
  <si>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</si>
  <si>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</si>
  <si>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</si>
  <si>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</si>
  <si>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</si>
  <si>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</si>
  <si>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</si>
  <si>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</si>
  <si>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</si>
  <si>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</si>
  <si>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</si>
  <si>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</si>
  <si>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</si>
  <si>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</si>
  <si>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</si>
  <si>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</si>
  <si>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</si>
  <si>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</si>
  <si>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</si>
  <si>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</si>
  <si>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</si>
  <si>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</si>
  <si>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</si>
  <si>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</si>
  <si>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</si>
  <si>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</si>
  <si>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</si>
  <si>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</si>
  <si>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</si>
  <si>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</si>
  <si>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</si>
  <si>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</si>
  <si>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</si>
  <si>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</si>
  <si>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</si>
  <si>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</si>
  <si>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</si>
  <si>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</si>
  <si>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</si>
  <si>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</si>
  <si>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</si>
  <si>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</si>
  <si>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</si>
  <si>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</si>
  <si>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</si>
  <si>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</si>
  <si>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</si>
  <si>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</si>
  <si>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</si>
  <si>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</si>
  <si>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</si>
  <si>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</si>
  <si>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</si>
  <si>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</si>
  <si>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</si>
  <si>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</si>
  <si>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</si>
  <si>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</si>
  <si>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</si>
  <si>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</si>
  <si>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</si>
  <si>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</si>
  <si>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</si>
  <si>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</si>
  <si>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</si>
  <si>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</si>
  <si>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</si>
  <si>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</si>
  <si>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</si>
  <si>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</si>
  <si>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</si>
  <si>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</si>
  <si>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</si>
  <si>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</si>
  <si>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</si>
  <si>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</si>
  <si>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</si>
  <si>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</si>
  <si>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</si>
  <si>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</si>
  <si>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</si>
  <si>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</si>
  <si>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</si>
  <si>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</si>
  <si>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</si>
  <si>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</si>
  <si>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</si>
  <si>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</si>
  <si>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</si>
  <si>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</si>
  <si>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</si>
  <si>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</si>
  <si>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</si>
  <si>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</si>
  <si>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</si>
  <si>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</si>
  <si>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</si>
  <si>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</si>
  <si>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</si>
  <si>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</si>
  <si>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</si>
  <si>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</si>
  <si>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</si>
  <si>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</si>
  <si>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</si>
  <si>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</si>
  <si>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</si>
  <si>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</si>
  <si>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</si>
  <si>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</si>
  <si>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</si>
  <si>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</si>
  <si>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</si>
  <si>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</si>
  <si>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</si>
  <si>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</si>
  <si>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</si>
  <si>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</si>
  <si>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</si>
  <si>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</si>
  <si>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</si>
  <si>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</si>
  <si>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</si>
  <si>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</si>
  <si>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</si>
  <si>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</si>
  <si>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</si>
  <si>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</si>
  <si>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</si>
  <si>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</si>
  <si>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</si>
  <si>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</si>
  <si>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</si>
  <si>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</si>
  <si>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</si>
  <si>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</si>
  <si>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</si>
  <si>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</si>
  <si>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</si>
  <si>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</si>
  <si>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</si>
  <si>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</si>
  <si>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</si>
  <si>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</si>
  <si>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</si>
  <si>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</si>
  <si>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</si>
  <si>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</si>
  <si>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</si>
  <si>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</si>
  <si>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</si>
  <si>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</si>
  <si>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</si>
  <si>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</si>
  <si>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</si>
  <si>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</si>
  <si>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</si>
  <si>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</si>
  <si>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</si>
  <si>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</si>
  <si>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</si>
  <si>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</si>
  <si>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</si>
  <si>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</si>
  <si>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</si>
  <si>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</si>
  <si>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</si>
  <si>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</si>
  <si>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</si>
  <si>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</si>
  <si>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</si>
  <si>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</si>
  <si>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</si>
  <si>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</si>
  <si>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</si>
  <si>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</si>
  <si>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</si>
  <si>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</si>
  <si>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</si>
  <si>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</si>
  <si>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</si>
  <si>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</si>
  <si>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</si>
  <si>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</si>
  <si>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</si>
  <si>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</si>
  <si>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</si>
  <si>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</si>
  <si>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</si>
  <si>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</si>
  <si>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</si>
  <si>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</si>
  <si>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</si>
  <si>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</si>
  <si>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</si>
  <si>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</si>
  <si>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</si>
  <si>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</si>
  <si>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</si>
  <si>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</si>
  <si>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</si>
  <si>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</si>
  <si>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</si>
  <si>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</si>
  <si>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</si>
  <si>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</si>
  <si>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</si>
  <si>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</si>
  <si>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</si>
  <si>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</si>
  <si>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</si>
  <si>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</si>
  <si>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</si>
  <si>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</si>
  <si>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</si>
  <si>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</si>
  <si>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</si>
  <si>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</si>
  <si>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</si>
  <si>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</si>
  <si>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</si>
  <si>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</si>
  <si>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</si>
  <si>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</si>
  <si>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</si>
  <si>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</si>
  <si>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</si>
  <si>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</si>
  <si>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</si>
  <si>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</si>
  <si>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</si>
  <si>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</si>
  <si>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</si>
  <si>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</si>
  <si>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</si>
  <si>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</si>
  <si>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</si>
  <si>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</si>
  <si>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</si>
  <si>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</si>
  <si>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</si>
  <si>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</si>
  <si>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</si>
  <si>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</si>
  <si>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</si>
  <si>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</si>
  <si>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</si>
  <si>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</si>
  <si>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</si>
  <si>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</si>
  <si>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</si>
  <si>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</si>
  <si>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</si>
  <si>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</si>
  <si>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</si>
  <si>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</si>
  <si>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</si>
  <si>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</si>
  <si>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</si>
  <si>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</si>
  <si>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</si>
  <si>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</si>
  <si>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</si>
  <si>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</si>
  <si>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</si>
  <si>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</si>
  <si>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</si>
  <si>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</si>
  <si>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</si>
  <si>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</si>
  <si>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</si>
  <si>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</si>
  <si>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</si>
  <si>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</si>
  <si>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</si>
  <si>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</si>
  <si>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</si>
  <si>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</si>
  <si>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</si>
  <si>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</si>
  <si>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</si>
  <si>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</si>
  <si>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</si>
  <si>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</si>
  <si>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</si>
  <si>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</si>
  <si>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</si>
  <si>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</si>
  <si>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</si>
  <si>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</si>
  <si>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</si>
  <si>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</si>
  <si>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</si>
  <si>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</si>
  <si>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</si>
  <si>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</si>
  <si>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</si>
  <si>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</si>
  <si>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</si>
  <si>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</si>
  <si>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</si>
  <si>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</si>
  <si>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</si>
  <si>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</si>
  <si>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</si>
  <si>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</si>
  <si>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</si>
  <si>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</si>
  <si>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</si>
  <si>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</si>
  <si>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</si>
  <si>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</si>
  <si>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</si>
  <si>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</si>
  <si>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</si>
  <si>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</si>
  <si>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</si>
  <si>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</si>
  <si>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</si>
  <si>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</si>
  <si>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</si>
  <si>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</si>
  <si>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</si>
  <si>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</si>
  <si>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</si>
  <si>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</si>
  <si>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</si>
  <si>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</si>
  <si>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</si>
  <si>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</si>
  <si>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</si>
  <si>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</si>
  <si>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</si>
  <si>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</si>
  <si>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</si>
  <si>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</si>
  <si>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</si>
  <si>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</si>
  <si>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</si>
  <si>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</si>
  <si>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</si>
  <si>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</si>
  <si>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</si>
  <si>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</si>
  <si>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</si>
  <si>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</si>
  <si>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</si>
  <si>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</si>
  <si>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</si>
  <si>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</si>
  <si>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</si>
  <si>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</si>
  <si>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</si>
  <si>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</si>
  <si>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</si>
  <si>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</si>
  <si>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</si>
  <si>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</si>
  <si>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</si>
  <si>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</si>
  <si>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</si>
  <si>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</si>
  <si>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</si>
  <si>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</si>
  <si>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</si>
  <si>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</si>
  <si>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</si>
  <si>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</si>
  <si>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</si>
  <si>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</si>
  <si>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</si>
  <si>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</si>
  <si>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</si>
  <si>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</si>
  <si>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</si>
  <si>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</si>
  <si>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</si>
  <si>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</si>
  <si>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</si>
  <si>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</si>
  <si>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</si>
  <si>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</si>
  <si>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</si>
  <si>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</si>
  <si>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</si>
  <si>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</si>
  <si>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</si>
  <si>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</si>
  <si>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</si>
  <si>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</si>
  <si>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</si>
  <si>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</si>
  <si>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</si>
  <si>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</si>
  <si>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</si>
  <si>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</si>
  <si>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</si>
  <si>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</si>
  <si>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</si>
  <si>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</si>
  <si>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</si>
  <si>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</si>
  <si>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</si>
  <si>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</si>
  <si>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</si>
  <si>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</si>
  <si>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</si>
  <si>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</si>
  <si>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</si>
  <si>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</si>
  <si>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</si>
  <si>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</si>
  <si>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</si>
  <si>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</si>
  <si>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</si>
  <si>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</si>
  <si>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</si>
  <si>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</si>
  <si>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</si>
  <si>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</si>
  <si>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</si>
  <si>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</si>
  <si>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</si>
  <si>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</si>
  <si>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</si>
  <si>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</si>
  <si>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</si>
  <si>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</si>
  <si>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</si>
  <si>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</si>
  <si>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</si>
  <si>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</si>
  <si>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</si>
  <si>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</si>
  <si>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</si>
  <si>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</si>
  <si>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</si>
  <si>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</si>
  <si>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</si>
  <si>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</si>
  <si>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</si>
  <si>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</si>
  <si>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</si>
  <si>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</si>
  <si>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</si>
  <si>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</si>
  <si>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</si>
  <si>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</si>
  <si>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</si>
  <si>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</si>
  <si>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</si>
  <si>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</si>
  <si>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</si>
  <si>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</si>
  <si>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</si>
  <si>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</si>
  <si>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</si>
  <si>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</si>
  <si>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</si>
  <si>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</si>
  <si>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</si>
  <si>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</si>
  <si>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</si>
  <si>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</si>
  <si>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</si>
  <si>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</si>
  <si>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</si>
  <si>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</si>
  <si>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</si>
  <si>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</si>
  <si>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</si>
  <si>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</si>
  <si>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</si>
  <si>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</si>
  <si>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</si>
  <si>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</si>
  <si>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</si>
  <si>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</si>
  <si>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</si>
  <si>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</si>
  <si>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</si>
  <si>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</si>
  <si>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</si>
  <si>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</si>
  <si>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</si>
  <si>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</si>
  <si>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</si>
  <si>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</si>
  <si>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</si>
  <si>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</si>
  <si>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</si>
  <si>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</si>
  <si>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</si>
  <si>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</si>
  <si>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</si>
  <si>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</si>
  <si>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</si>
  <si>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</si>
  <si>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</si>
  <si>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</si>
  <si>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</si>
  <si>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</si>
  <si>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</si>
  <si>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</si>
  <si>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</si>
  <si>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</si>
  <si>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</si>
  <si>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</si>
  <si>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</si>
  <si>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</si>
  <si>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</si>
  <si>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</si>
  <si>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</si>
  <si>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</si>
  <si>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</si>
  <si>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</si>
  <si>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</si>
  <si>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</si>
  <si>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</si>
  <si>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</si>
  <si>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</si>
  <si>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</si>
  <si>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</si>
  <si>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</si>
  <si>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</si>
  <si>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</si>
  <si>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</si>
  <si>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</si>
  <si>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</si>
  <si>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</si>
  <si>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</si>
  <si>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</si>
  <si>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</si>
  <si>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</si>
  <si>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</si>
  <si>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</si>
  <si>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</si>
  <si>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</si>
  <si>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</si>
  <si>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</si>
  <si>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</si>
  <si>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</si>
  <si>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</si>
  <si>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</si>
  <si>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</si>
  <si>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</si>
  <si>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</si>
  <si>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</si>
  <si>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</si>
  <si>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</si>
  <si>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</si>
  <si>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</si>
  <si>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</si>
  <si>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</si>
  <si>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</si>
  <si>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</si>
  <si>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</si>
  <si>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</si>
  <si>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</si>
  <si>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</si>
  <si>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</si>
  <si>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</si>
  <si>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</si>
  <si>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</si>
  <si>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</si>
  <si>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</si>
  <si>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</si>
  <si>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</si>
  <si>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</si>
  <si>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</si>
  <si>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</si>
  <si>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</si>
  <si>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</si>
  <si>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</si>
  <si>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</si>
  <si>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</si>
  <si>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</si>
  <si>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</si>
  <si>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</si>
  <si>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</si>
  <si>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</si>
  <si>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</si>
  <si>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</si>
  <si>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</si>
  <si>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</si>
  <si>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</si>
  <si>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</si>
  <si>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</si>
  <si>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</si>
  <si>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</si>
  <si>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</si>
  <si>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</si>
  <si>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</si>
  <si>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</si>
  <si>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</si>
  <si>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</si>
  <si>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</si>
  <si>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</si>
  <si>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</si>
  <si>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</si>
  <si>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</si>
  <si>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</si>
  <si>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</si>
  <si>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</si>
  <si>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</si>
  <si>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</si>
  <si>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</si>
  <si>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</si>
  <si>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</si>
  <si>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</si>
  <si>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</si>
  <si>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</si>
  <si>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</si>
  <si>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</si>
  <si>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</si>
  <si>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</si>
  <si>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</si>
  <si>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</si>
  <si>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</si>
  <si>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</si>
  <si>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</si>
  <si>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</si>
  <si>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</si>
  <si>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</si>
  <si>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</si>
  <si>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</si>
  <si>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</si>
  <si>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</si>
  <si>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</si>
  <si>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</si>
  <si>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</si>
  <si>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</si>
  <si>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</si>
  <si>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</si>
  <si>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</si>
  <si>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</si>
  <si>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</si>
  <si>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</si>
  <si>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</si>
  <si>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</si>
  <si>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</si>
  <si>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</si>
  <si>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</si>
  <si>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</si>
  <si>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</si>
  <si>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</si>
  <si>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</si>
  <si>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</si>
  <si>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</si>
  <si>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</si>
  <si>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</si>
  <si>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</si>
  <si>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</si>
  <si>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</si>
  <si>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</si>
  <si>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</si>
  <si>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</si>
  <si>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</si>
  <si>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</si>
  <si>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</si>
  <si>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</si>
  <si>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</si>
  <si>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</si>
  <si>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</si>
  <si>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</si>
  <si>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</si>
  <si>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</si>
  <si>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</si>
  <si>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</si>
  <si>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</si>
  <si>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</si>
  <si>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</si>
  <si>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</si>
  <si>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</si>
  <si>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</si>
  <si>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</si>
  <si>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</si>
  <si>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</si>
  <si>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</si>
  <si>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</si>
  <si>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</si>
  <si>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</si>
  <si>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</si>
  <si>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</si>
  <si>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</si>
  <si>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</si>
  <si>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</si>
  <si>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</si>
  <si>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</si>
  <si>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</si>
  <si>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</si>
  <si>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</si>
  <si>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</si>
  <si>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</si>
  <si>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</si>
  <si>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</si>
  <si>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</si>
  <si>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</si>
  <si>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</si>
  <si>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</si>
  <si>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</si>
  <si>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</si>
  <si>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</si>
  <si>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</si>
  <si>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</si>
  <si>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</si>
  <si>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</si>
  <si>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</si>
  <si>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</si>
  <si>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</si>
  <si>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</si>
  <si>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</si>
  <si>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</si>
  <si>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</si>
  <si>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</si>
  <si>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</si>
  <si>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</si>
  <si>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</si>
  <si>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</si>
  <si>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</si>
  <si>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</si>
  <si>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</si>
  <si>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</si>
  <si>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</si>
  <si>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</si>
  <si>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</si>
  <si>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</si>
  <si>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</si>
  <si>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</si>
  <si>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</si>
  <si>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</si>
  <si>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</si>
  <si>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</si>
  <si>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</si>
  <si>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</si>
  <si>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</si>
  <si>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</si>
  <si>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</si>
  <si>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</si>
  <si>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</si>
  <si>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</si>
  <si>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</si>
  <si>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</si>
  <si>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</si>
  <si>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</si>
  <si>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</si>
  <si>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</si>
  <si>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</si>
  <si>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</si>
  <si>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</si>
  <si>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</si>
  <si>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</si>
  <si>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</si>
  <si>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</si>
  <si>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</si>
  <si>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</si>
  <si>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</si>
  <si>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</si>
  <si>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</si>
  <si>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</si>
  <si>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</si>
  <si>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</si>
  <si>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</si>
  <si>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</si>
  <si>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</si>
  <si>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</si>
  <si>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</si>
  <si>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</si>
  <si>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</si>
  <si>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</si>
  <si>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</si>
  <si>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</si>
  <si>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</si>
  <si>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</si>
  <si>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</si>
  <si>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</si>
  <si>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</si>
  <si>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</si>
  <si>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</si>
  <si>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</si>
  <si>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</si>
  <si>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</si>
  <si>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</si>
  <si>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</si>
  <si>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</si>
  <si>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</si>
  <si>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</si>
  <si>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</si>
  <si>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</si>
  <si>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</si>
  <si>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</si>
  <si>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</si>
  <si>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</si>
  <si>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</si>
  <si>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</si>
  <si>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</si>
  <si>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</si>
  <si>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</si>
  <si>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</si>
  <si>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</si>
  <si>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</si>
  <si>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</si>
  <si>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</si>
  <si>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</si>
  <si>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</si>
  <si>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</si>
  <si>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</si>
  <si>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</si>
  <si>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</si>
  <si>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</si>
  <si>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</si>
  <si>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</si>
  <si>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</si>
  <si>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</si>
  <si>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</si>
  <si>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</si>
  <si>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</si>
  <si>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</si>
  <si>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</si>
  <si>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</si>
  <si>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</si>
  <si>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</si>
  <si>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</si>
  <si>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</si>
  <si>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</si>
  <si>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</si>
  <si>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</si>
  <si>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</si>
  <si>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</si>
  <si>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</si>
  <si>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</si>
  <si>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</si>
  <si>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</si>
  <si>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</si>
  <si>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</si>
  <si>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</si>
  <si>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</si>
  <si>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</si>
  <si>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</si>
  <si>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</si>
  <si>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</si>
  <si>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</si>
  <si>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</si>
  <si>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</si>
  <si>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</si>
  <si>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</si>
  <si>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</si>
  <si>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</si>
  <si>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</si>
  <si>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</si>
  <si>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</si>
  <si>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</si>
  <si>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</si>
  <si>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</si>
  <si>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</si>
  <si>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</si>
  <si>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</si>
  <si>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</si>
  <si>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</si>
  <si>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</si>
  <si>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</si>
  <si>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</si>
  <si>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</si>
  <si>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</si>
  <si>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</si>
  <si>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</si>
  <si>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</si>
  <si>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</si>
  <si>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</si>
  <si>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</si>
  <si>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</si>
  <si>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</si>
  <si>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</si>
  <si>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</si>
  <si>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</si>
  <si>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</si>
  <si>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</si>
  <si>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</si>
  <si>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</si>
  <si>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</si>
  <si>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</si>
  <si>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</si>
  <si>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</si>
  <si>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</si>
  <si>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</si>
  <si>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</si>
  <si>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</si>
  <si>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</si>
  <si>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</si>
  <si>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</si>
  <si>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</si>
  <si>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</si>
  <si>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</si>
  <si>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</si>
  <si>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</si>
  <si>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</si>
  <si>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</si>
  <si>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</si>
  <si>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</si>
  <si>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</si>
  <si>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</si>
  <si>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</si>
  <si>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</si>
  <si>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</si>
  <si>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</si>
  <si>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</si>
  <si>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</si>
  <si>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</si>
  <si>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</si>
  <si>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</si>
  <si>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</si>
  <si>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</si>
  <si>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</si>
  <si>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</si>
  <si>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</si>
  <si>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</si>
  <si>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</si>
  <si>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</si>
  <si>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</si>
  <si>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</si>
  <si>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</si>
  <si>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</si>
  <si>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</si>
  <si>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</si>
  <si>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</si>
  <si>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</si>
  <si>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</si>
  <si>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</si>
  <si>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</si>
  <si>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</si>
  <si>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</si>
  <si>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</si>
  <si>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</si>
  <si>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</si>
  <si>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</si>
  <si>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</si>
  <si>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</si>
  <si>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</si>
  <si>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</si>
  <si>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</si>
  <si>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</si>
  <si>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</si>
  <si>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</si>
  <si>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</si>
  <si>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</si>
  <si>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</si>
  <si>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</si>
  <si>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</si>
  <si>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</si>
  <si>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</si>
  <si>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</si>
  <si>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</si>
  <si>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</si>
  <si>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</si>
  <si>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</si>
  <si>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</si>
  <si>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</si>
  <si>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</si>
  <si>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</si>
  <si>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</si>
  <si>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</si>
  <si>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</si>
  <si>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</si>
  <si>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</si>
  <si>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</si>
  <si>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</si>
  <si>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</si>
  <si>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</si>
  <si>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</si>
  <si>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</si>
  <si>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</si>
  <si>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</si>
  <si>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</si>
  <si>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</si>
  <si>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</si>
  <si>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</si>
  <si>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</si>
  <si>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</si>
  <si>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</si>
  <si>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</si>
  <si>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</si>
  <si>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</si>
  <si>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</si>
  <si>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</si>
  <si>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</si>
  <si>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</si>
  <si>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</si>
  <si>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</si>
  <si>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</si>
  <si>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</si>
  <si>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</si>
  <si>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</si>
  <si>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</si>
  <si>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</si>
  <si>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</si>
  <si>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</si>
  <si>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</si>
  <si>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</si>
  <si>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</si>
  <si>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</si>
  <si>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</si>
  <si>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</si>
  <si>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</si>
  <si>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</si>
  <si>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</si>
  <si>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</si>
  <si>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</si>
  <si>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</si>
  <si>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</si>
  <si>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</si>
  <si>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</si>
  <si>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</si>
  <si>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</si>
  <si>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</si>
  <si>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</si>
  <si>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</si>
  <si>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</si>
  <si>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</si>
  <si>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</si>
  <si>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</si>
  <si>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</si>
  <si>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</si>
  <si>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</si>
  <si>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</si>
  <si>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</si>
  <si>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</si>
  <si>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</si>
  <si>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</si>
  <si>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</si>
  <si>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</si>
  <si>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</si>
  <si>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</si>
  <si>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</si>
  <si>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</si>
  <si>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</si>
  <si>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</si>
  <si>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</si>
  <si>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</si>
  <si>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</si>
  <si>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</si>
  <si>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</si>
  <si>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</si>
  <si>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</si>
  <si>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</si>
  <si>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</si>
  <si>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</si>
  <si>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</si>
  <si>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</si>
  <si>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</si>
  <si>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</si>
  <si>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</si>
  <si>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</si>
  <si>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</si>
  <si>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</si>
  <si>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</si>
  <si>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</si>
  <si>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</si>
  <si>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</si>
  <si>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</si>
  <si>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</si>
  <si>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</si>
  <si>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</si>
  <si>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</si>
  <si>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</si>
  <si>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</si>
  <si>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</si>
  <si>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</si>
  <si>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</si>
  <si>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</si>
  <si>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</si>
  <si>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</si>
  <si>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</si>
  <si>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</si>
  <si>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</si>
  <si>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</si>
  <si>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</si>
  <si>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</si>
  <si>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</si>
  <si>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</si>
  <si>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</si>
  <si>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</si>
  <si>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</si>
  <si>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</si>
  <si>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</si>
  <si>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</si>
  <si>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</si>
  <si>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</si>
  <si>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</si>
  <si>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</si>
  <si>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</si>
  <si>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</si>
  <si>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</si>
  <si>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</si>
  <si>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</si>
  <si>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</si>
  <si>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</si>
  <si>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</si>
  <si>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</si>
  <si>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</si>
  <si>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</si>
  <si>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</si>
  <si>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</si>
  <si>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</si>
  <si>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</si>
  <si>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</si>
  <si>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</si>
  <si>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</si>
  <si>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</si>
  <si>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</si>
  <si>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</si>
  <si>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</si>
  <si>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</si>
  <si>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</si>
  <si>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</si>
  <si>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</si>
  <si>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</si>
  <si>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</si>
  <si>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</si>
  <si>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</si>
  <si>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</si>
  <si>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</si>
  <si>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</si>
  <si>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</si>
  <si>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</si>
  <si>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</si>
  <si>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</si>
  <si>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</si>
  <si>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</si>
  <si>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</si>
  <si>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</si>
  <si>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</si>
  <si>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</si>
  <si>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</si>
  <si>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</si>
  <si>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</si>
  <si>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</si>
  <si>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</si>
  <si>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</si>
  <si>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</si>
  <si>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</si>
  <si>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</si>
  <si>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</si>
  <si>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</si>
  <si>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</si>
  <si>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</si>
  <si>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</si>
  <si>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</si>
  <si>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</si>
  <si>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</si>
  <si>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</si>
  <si>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</si>
  <si>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</si>
  <si>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</si>
  <si>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</si>
  <si>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</si>
  <si>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</si>
  <si>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</si>
  <si>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</si>
  <si>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</si>
  <si>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</si>
  <si>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</si>
  <si>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</si>
  <si>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</si>
  <si>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</si>
  <si>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</si>
  <si>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</si>
  <si>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</si>
  <si>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</si>
  <si>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</si>
  <si>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</si>
  <si>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</si>
  <si>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</si>
  <si>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</si>
  <si>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</si>
  <si>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</si>
  <si>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</si>
  <si>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</si>
  <si>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</si>
  <si>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</si>
  <si>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</si>
  <si>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</si>
  <si>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</si>
  <si>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</si>
  <si>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</si>
  <si>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</si>
  <si>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</si>
  <si>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</si>
  <si>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</si>
  <si>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</si>
  <si>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</si>
  <si>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</si>
  <si>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</si>
  <si>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</si>
  <si>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</si>
  <si>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</si>
  <si>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</si>
  <si>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</si>
  <si>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</si>
  <si>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</si>
  <si>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</si>
  <si>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</si>
  <si>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</si>
  <si>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</si>
  <si>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</si>
  <si>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</si>
  <si>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</si>
  <si>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</si>
  <si>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</si>
  <si>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</si>
  <si>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</si>
  <si>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</si>
  <si>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</si>
  <si>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</si>
  <si>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</si>
  <si>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</si>
  <si>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</si>
  <si>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</si>
  <si>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</si>
  <si>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</si>
  <si>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</si>
  <si>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</si>
  <si>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</si>
  <si>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</si>
  <si>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</si>
  <si>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</si>
  <si>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</si>
  <si>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</si>
  <si>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</si>
  <si>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</si>
  <si>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</si>
  <si>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</si>
  <si>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</si>
  <si>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</si>
  <si>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</si>
  <si>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</si>
  <si>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</si>
  <si>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</si>
  <si>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</si>
  <si>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</si>
  <si>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</si>
  <si>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</si>
  <si>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</si>
  <si>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</si>
  <si>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</si>
  <si>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</si>
  <si>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</si>
  <si>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</si>
  <si>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</si>
  <si>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</si>
  <si>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</si>
  <si>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</si>
  <si>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</si>
  <si>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</si>
  <si>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</si>
  <si>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</si>
  <si>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</si>
  <si>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</si>
  <si>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</si>
  <si>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</si>
  <si>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</si>
  <si>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</si>
  <si>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</si>
  <si>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</si>
  <si>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</si>
  <si>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</si>
  <si>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</si>
  <si>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</si>
  <si>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</si>
  <si>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</si>
  <si>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</si>
  <si>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</si>
  <si>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</si>
  <si>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</si>
  <si>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</si>
  <si>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</si>
  <si>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</si>
  <si>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</si>
  <si>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</si>
  <si>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</si>
  <si>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</si>
  <si>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</si>
  <si>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</si>
  <si>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</si>
  <si>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</si>
  <si>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</si>
  <si>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</si>
  <si>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</si>
  <si>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</si>
  <si>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</si>
  <si>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</si>
  <si>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</si>
  <si>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</si>
  <si>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</si>
  <si>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</si>
  <si>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</si>
  <si>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</si>
  <si>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</si>
  <si>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</si>
  <si>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</si>
  <si>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</si>
  <si>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</si>
  <si>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</si>
  <si>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</si>
  <si>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</si>
  <si>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</si>
  <si>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</si>
  <si>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</si>
  <si>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</si>
  <si>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</si>
  <si>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</si>
  <si>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</si>
  <si>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</si>
  <si>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</si>
  <si>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</si>
  <si>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</si>
  <si>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</si>
  <si>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</si>
  <si>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</si>
  <si>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</si>
  <si>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</si>
  <si>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</si>
  <si>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</si>
  <si>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</si>
  <si>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</si>
  <si>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</si>
  <si>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</si>
  <si>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</si>
  <si>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</si>
  <si>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</si>
  <si>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</si>
  <si>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</si>
  <si>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</si>
  <si>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</si>
  <si>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</si>
  <si>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</si>
  <si>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</si>
  <si>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</si>
  <si>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</si>
  <si>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</si>
  <si>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</si>
  <si>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</si>
  <si>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</si>
  <si>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</si>
  <si>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</si>
  <si>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</si>
  <si>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</si>
  <si>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</si>
  <si>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</si>
  <si>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</si>
  <si>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</si>
  <si>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</si>
  <si>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</si>
  <si>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</si>
  <si>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</si>
  <si>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</si>
  <si>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</si>
  <si>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</si>
  <si>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</si>
  <si>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</si>
  <si>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</si>
  <si>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</si>
  <si>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</si>
  <si>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</si>
  <si>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</si>
  <si>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</si>
  <si>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</si>
  <si>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</si>
  <si>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</si>
  <si>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</si>
  <si>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</si>
  <si>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</si>
  <si>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</si>
  <si>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</si>
  <si>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</si>
  <si>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</si>
  <si>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</si>
  <si>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</si>
  <si>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</si>
  <si>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</si>
  <si>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</si>
  <si>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</si>
  <si>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</si>
  <si>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</si>
  <si>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</si>
  <si>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</si>
  <si>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</si>
  <si>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</si>
  <si>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</si>
  <si>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</si>
  <si>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</si>
  <si>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</si>
  <si>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</si>
  <si>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</si>
  <si>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</si>
  <si>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</si>
  <si>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</si>
  <si>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</si>
  <si>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</si>
  <si>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</si>
  <si>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</si>
  <si>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</si>
  <si>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</si>
  <si>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</si>
  <si>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</si>
  <si>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</si>
  <si>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</si>
  <si>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</si>
  <si>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</si>
  <si>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</si>
  <si>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</si>
  <si>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</si>
  <si>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</si>
  <si>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</si>
  <si>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</si>
  <si>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</si>
  <si>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</si>
  <si>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</si>
  <si>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</si>
  <si>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</si>
  <si>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</si>
  <si>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</si>
  <si>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</si>
  <si>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</si>
  <si>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</si>
  <si>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</si>
  <si>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</si>
  <si>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</si>
  <si>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</si>
  <si>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</si>
  <si>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</si>
  <si>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</si>
  <si>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</si>
  <si>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</si>
  <si>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</si>
  <si>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</si>
  <si>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</si>
  <si>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</si>
  <si>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</si>
  <si>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</si>
  <si>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</si>
  <si>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</si>
  <si>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</si>
  <si>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</si>
  <si>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</si>
  <si>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</si>
  <si>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</si>
  <si>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</si>
  <si>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</si>
  <si>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</si>
  <si>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</si>
  <si>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</si>
  <si>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</si>
  <si>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</si>
  <si>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</si>
  <si>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</si>
  <si>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</si>
  <si>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</si>
  <si>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</si>
  <si>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</si>
  <si>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</si>
  <si>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</si>
  <si>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</si>
  <si>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</si>
  <si>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</si>
  <si>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</si>
  <si>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</si>
  <si>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</si>
  <si>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</si>
  <si>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</si>
  <si>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</si>
  <si>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</si>
  <si>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</si>
  <si>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</si>
  <si>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</si>
  <si>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</si>
  <si>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</si>
  <si>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</si>
  <si>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</si>
  <si>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</si>
  <si>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</si>
  <si>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</si>
  <si>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</si>
  <si>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</si>
  <si>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</si>
  <si>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</si>
  <si>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</si>
  <si>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</si>
  <si>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</si>
  <si>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</si>
  <si>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</si>
  <si>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</si>
  <si>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</si>
  <si>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</si>
  <si>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</si>
  <si>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</si>
  <si>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</si>
  <si>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</si>
  <si>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</si>
  <si>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</si>
  <si>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</si>
  <si>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</si>
  <si>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</si>
  <si>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</si>
  <si>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</si>
  <si>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</si>
  <si>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</si>
  <si>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</si>
  <si>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</si>
  <si>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</si>
  <si>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</si>
  <si>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</si>
  <si>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</si>
  <si>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</si>
  <si>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</si>
  <si>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</si>
  <si>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</si>
  <si>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</si>
  <si>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</si>
  <si>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</si>
  <si>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</si>
  <si>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</si>
  <si>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</si>
  <si>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</si>
  <si>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</si>
  <si>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</si>
  <si>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</si>
  <si>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</si>
  <si>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</si>
  <si>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</si>
  <si>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</si>
  <si>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</si>
  <si>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</si>
  <si>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</si>
  <si>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</si>
  <si>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</si>
  <si>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</si>
  <si>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</si>
  <si>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</si>
  <si>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</si>
  <si>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</si>
  <si>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</si>
  <si>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</si>
  <si>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</si>
  <si>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</si>
  <si>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</si>
  <si>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</si>
  <si>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</si>
  <si>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</si>
  <si>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</si>
  <si>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</si>
  <si>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</si>
  <si>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</si>
  <si>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</si>
  <si>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</si>
  <si>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</si>
  <si>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</si>
  <si>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</si>
  <si>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</si>
  <si>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</si>
  <si>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</si>
  <si>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</si>
  <si>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</si>
  <si>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</si>
  <si>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</si>
  <si>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</si>
  <si>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</si>
  <si>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</si>
  <si>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</si>
  <si>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</si>
  <si>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</si>
  <si>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</si>
  <si>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</si>
  <si>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</si>
  <si>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</si>
  <si>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</si>
  <si>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</si>
  <si>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</si>
  <si>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</si>
  <si>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</si>
  <si>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</si>
  <si>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</si>
  <si>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</si>
  <si>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</si>
  <si>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</si>
  <si>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</si>
  <si>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</si>
  <si>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</si>
  <si>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</si>
  <si>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</si>
  <si>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</si>
  <si>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</si>
  <si>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</si>
  <si>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</si>
  <si>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</si>
  <si>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</si>
  <si>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</si>
  <si>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</si>
  <si>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</si>
  <si>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</si>
  <si>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</si>
  <si>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</si>
  <si>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</si>
  <si>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</si>
  <si>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</si>
  <si>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</si>
  <si>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</si>
  <si>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</si>
  <si>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</si>
  <si>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</si>
  <si>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</si>
  <si>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</si>
  <si>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</si>
  <si>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</si>
  <si>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</si>
  <si>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</si>
  <si>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</si>
  <si>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</si>
  <si>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</si>
  <si>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</si>
  <si>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</si>
  <si>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</si>
  <si>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</si>
  <si>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</si>
  <si>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</si>
  <si>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</si>
  <si>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</si>
  <si>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</si>
  <si>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</si>
  <si>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</si>
  <si>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</si>
  <si>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</si>
  <si>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</si>
  <si>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</si>
  <si>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</si>
  <si>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</si>
  <si>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</si>
  <si>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</si>
  <si>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</si>
  <si>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</si>
  <si>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</si>
  <si>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</si>
  <si>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</si>
  <si>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</si>
  <si>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</si>
  <si>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</si>
  <si>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</si>
  <si>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</si>
  <si>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</si>
  <si>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</si>
  <si>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</si>
  <si>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</si>
  <si>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</si>
  <si>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</si>
  <si>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</si>
  <si>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</si>
  <si>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</si>
  <si>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</si>
  <si>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</si>
  <si>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</si>
  <si>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</si>
  <si>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</si>
  <si>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</si>
  <si>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</si>
  <si>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</si>
  <si>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</si>
  <si>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</si>
  <si>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</si>
  <si>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</si>
  <si>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</si>
  <si>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</si>
  <si>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</si>
  <si>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</si>
  <si>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</si>
  <si>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</si>
  <si>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</si>
  <si>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</si>
  <si>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</si>
  <si>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</si>
  <si>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</si>
  <si>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</si>
  <si>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</si>
  <si>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</si>
  <si>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</si>
  <si>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</si>
  <si>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</si>
  <si>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</si>
  <si>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</si>
  <si>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</si>
  <si>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</si>
  <si>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</si>
  <si>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</si>
  <si>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</si>
  <si>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</si>
  <si>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</si>
  <si>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</si>
  <si>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</si>
  <si>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</si>
  <si>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</si>
  <si>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</si>
  <si>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</si>
  <si>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</si>
  <si>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</si>
  <si>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</si>
  <si>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</si>
  <si>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</si>
  <si>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</si>
  <si>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</si>
  <si>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</si>
  <si>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</si>
  <si>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</si>
  <si>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</si>
  <si>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</si>
  <si>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</si>
  <si>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</si>
  <si>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</si>
  <si>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</si>
  <si>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</si>
  <si>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</si>
  <si>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</si>
  <si>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</si>
  <si>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</si>
  <si>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</si>
  <si>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</si>
  <si>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</si>
  <si>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</si>
  <si>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</si>
  <si>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</si>
  <si>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</si>
  <si>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</si>
  <si>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</si>
  <si>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</si>
  <si>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</si>
  <si>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</si>
  <si>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</si>
  <si>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</si>
  <si>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</si>
  <si>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</si>
  <si>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</si>
  <si>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</si>
  <si>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</si>
  <si>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</si>
  <si>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</si>
  <si>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</si>
  <si>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</si>
  <si>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</si>
  <si>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</si>
  <si>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</si>
  <si>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</si>
  <si>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</si>
  <si>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</si>
  <si>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</si>
  <si>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</si>
  <si>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</si>
  <si>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</si>
  <si>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</si>
  <si>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</si>
  <si>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</si>
  <si>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</si>
  <si>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</si>
  <si>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</si>
  <si>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</si>
  <si>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</si>
  <si>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</si>
  <si>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</si>
  <si>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</si>
  <si>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</si>
  <si>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</si>
  <si>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</si>
  <si>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</si>
  <si>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</si>
  <si>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</si>
  <si>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</si>
  <si>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</si>
  <si>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</si>
  <si>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</si>
  <si>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</si>
  <si>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</si>
  <si>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</si>
  <si>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</si>
  <si>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</si>
  <si>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</si>
  <si>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</si>
  <si>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</si>
  <si>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</si>
  <si>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</si>
  <si>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</si>
  <si>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</si>
  <si>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</si>
  <si>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</si>
  <si>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</si>
  <si>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</si>
  <si>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</si>
  <si>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</si>
  <si>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</si>
  <si>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</si>
  <si>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</si>
  <si>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</si>
  <si>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</si>
  <si>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</si>
  <si>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</si>
  <si>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</si>
  <si>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</si>
  <si>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</si>
  <si>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</si>
  <si>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</si>
  <si>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</si>
  <si>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</si>
  <si>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</si>
  <si>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</si>
  <si>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</si>
  <si>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</si>
  <si>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</si>
  <si>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</si>
  <si>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</si>
  <si>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</si>
  <si>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</si>
  <si>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</si>
  <si>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</si>
  <si>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</si>
  <si>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</si>
  <si>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</si>
  <si>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</si>
  <si>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</si>
  <si>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</si>
  <si>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</si>
  <si>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</si>
  <si>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</si>
  <si>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</si>
  <si>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</si>
  <si>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</si>
  <si>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</si>
  <si>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</si>
  <si>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</si>
  <si>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</si>
  <si>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</si>
  <si>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</si>
  <si>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</si>
  <si>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</si>
  <si>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</si>
  <si>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</si>
  <si>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</si>
  <si>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</si>
  <si>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</si>
  <si>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</si>
  <si>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</si>
  <si>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</si>
  <si>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</si>
  <si>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</si>
  <si>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</si>
  <si>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</si>
  <si>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</si>
  <si>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</si>
  <si>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</si>
  <si>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</si>
  <si>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</si>
  <si>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</si>
  <si>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</si>
  <si>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</si>
  <si>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</si>
  <si>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</si>
  <si>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</si>
  <si>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</si>
  <si>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</si>
  <si>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</si>
  <si>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</si>
  <si>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</si>
  <si>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</si>
  <si>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</si>
  <si>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</si>
  <si>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</si>
  <si>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</si>
  <si>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</si>
  <si>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</si>
  <si>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</si>
  <si>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</si>
  <si>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</si>
  <si>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</si>
  <si>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</si>
  <si>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</si>
  <si>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</si>
  <si>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</si>
  <si>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</si>
  <si>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</si>
  <si>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</si>
  <si>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</si>
  <si>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</si>
  <si>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</si>
  <si>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</si>
  <si>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</si>
  <si>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</si>
  <si>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</si>
  <si>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</si>
  <si>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</si>
  <si>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</si>
  <si>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</si>
  <si>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</si>
  <si>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</si>
  <si>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</si>
  <si>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</si>
  <si>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</si>
  <si>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</si>
  <si>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</si>
  <si>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</si>
  <si>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</si>
  <si>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</si>
  <si>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</si>
  <si>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</si>
  <si>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</si>
  <si>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</si>
  <si>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</si>
  <si>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</si>
  <si>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</si>
  <si>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</si>
  <si>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</si>
  <si>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</si>
  <si>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</si>
  <si>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</si>
  <si>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</si>
  <si>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</si>
  <si>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</si>
  <si>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</si>
  <si>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</si>
  <si>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</si>
  <si>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</si>
  <si>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</si>
  <si>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</si>
  <si>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</si>
  <si>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</si>
  <si>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</si>
  <si>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</si>
  <si>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</si>
  <si>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</si>
  <si>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</si>
  <si>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</si>
  <si>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</si>
  <si>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</si>
  <si>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</si>
  <si>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</si>
  <si>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</si>
  <si>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</si>
  <si>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</si>
  <si>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</si>
  <si>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</si>
  <si>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</si>
  <si>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</si>
  <si>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</si>
  <si>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</si>
  <si>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</si>
  <si>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</si>
  <si>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</si>
  <si>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</si>
  <si>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</si>
  <si>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</si>
  <si>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</si>
  <si>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</si>
  <si>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</si>
  <si>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</si>
  <si>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</si>
  <si>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</si>
  <si>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</si>
  <si>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</si>
  <si>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</si>
  <si>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</si>
  <si>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</si>
  <si>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</si>
  <si>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</si>
  <si>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</si>
  <si>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</si>
  <si>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</si>
  <si>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</si>
  <si>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</si>
  <si>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</si>
  <si>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</si>
  <si>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</si>
  <si>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</si>
  <si>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</si>
  <si>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</si>
  <si>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</si>
  <si>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</si>
  <si>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</si>
  <si>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</si>
  <si>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</si>
  <si>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</si>
  <si>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</si>
  <si>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</si>
  <si>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</si>
  <si>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</si>
  <si>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</si>
  <si>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</si>
  <si>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</si>
  <si>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</si>
  <si>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</si>
  <si>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</si>
  <si>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</si>
  <si>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</si>
  <si>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</si>
  <si>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</si>
  <si>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</si>
  <si>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</si>
  <si>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</si>
  <si>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</si>
  <si>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</si>
  <si>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</si>
  <si>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</si>
  <si>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</si>
  <si>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</si>
  <si>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</si>
  <si>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</si>
  <si>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</si>
  <si>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</si>
  <si>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</si>
  <si>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</si>
  <si>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</si>
  <si>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</si>
  <si>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</si>
  <si>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</si>
  <si>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</si>
  <si>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</si>
  <si>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</si>
  <si>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</si>
  <si>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</si>
  <si>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</si>
  <si>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</si>
  <si>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</si>
  <si>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</si>
  <si>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</si>
  <si>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</si>
  <si>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</si>
  <si>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</si>
  <si>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</si>
  <si>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</si>
  <si>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</si>
  <si>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</si>
  <si>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</si>
  <si>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</si>
  <si>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</si>
  <si>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</si>
  <si>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</si>
  <si>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</si>
  <si>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</si>
  <si>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</si>
  <si>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</si>
  <si>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</si>
  <si>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</si>
  <si>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</si>
  <si>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</si>
  <si>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</si>
  <si>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</si>
  <si>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</si>
  <si>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</si>
  <si>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</si>
  <si>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</si>
  <si>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</si>
  <si>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</si>
  <si>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</si>
  <si>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</si>
  <si>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</si>
  <si>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</si>
  <si>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</si>
  <si>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</si>
  <si>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</si>
  <si>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</si>
  <si>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</si>
  <si>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</si>
  <si>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</si>
  <si>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</si>
  <si>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</si>
  <si>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</si>
  <si>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</si>
  <si>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</si>
  <si>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</si>
  <si>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</si>
  <si>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</si>
  <si>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</si>
  <si>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</si>
  <si>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</si>
  <si>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</si>
  <si>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</si>
  <si>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</si>
  <si>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</si>
  <si>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</si>
  <si>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</si>
  <si>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</si>
  <si>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</si>
  <si>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</si>
  <si>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</si>
  <si>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</si>
  <si>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</si>
  <si>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</si>
  <si>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</si>
  <si>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</si>
  <si>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</si>
  <si>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</si>
  <si>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</si>
  <si>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</si>
  <si>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</si>
  <si>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</si>
  <si>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</si>
  <si>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</si>
  <si>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</si>
  <si>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</si>
  <si>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</si>
  <si>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</si>
  <si>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</si>
  <si>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</si>
  <si>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</si>
  <si>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</si>
  <si>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</si>
  <si>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</si>
  <si>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</si>
  <si>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</si>
  <si>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</si>
  <si>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</si>
  <si>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</si>
  <si>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</si>
  <si>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</si>
  <si>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</si>
  <si>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</si>
  <si>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</si>
  <si>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</si>
  <si>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</si>
  <si>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</si>
  <si>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</si>
  <si>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</si>
  <si>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</si>
  <si>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</si>
  <si>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</si>
  <si>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</si>
  <si>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</si>
  <si>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</si>
  <si>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</si>
  <si>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</si>
  <si>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</si>
  <si>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</si>
  <si>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</si>
  <si>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</si>
  <si>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</si>
  <si>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</si>
  <si>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</si>
  <si>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</si>
  <si>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</si>
  <si>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</si>
  <si>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</si>
  <si>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</si>
  <si>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</si>
  <si>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</si>
  <si>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</si>
  <si>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</si>
  <si>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</si>
  <si>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</si>
  <si>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</si>
  <si>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</si>
  <si>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</si>
  <si>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</si>
  <si>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</si>
  <si>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</si>
  <si>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</si>
  <si>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</si>
  <si>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</si>
  <si>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</si>
  <si>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</si>
  <si>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</si>
  <si>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</si>
  <si>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</si>
  <si>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</si>
  <si>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</si>
  <si>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</si>
  <si>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</si>
  <si>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</si>
  <si>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</si>
  <si>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</si>
  <si>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</si>
  <si>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</si>
  <si>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</si>
  <si>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</si>
  <si>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</si>
  <si>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</si>
  <si>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</si>
  <si>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</si>
  <si>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</si>
  <si>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</si>
  <si>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</si>
  <si>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</si>
  <si>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</si>
  <si>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</si>
  <si>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</si>
  <si>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</si>
  <si>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</si>
  <si>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</si>
  <si>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</si>
  <si>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</si>
  <si>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</si>
  <si>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</si>
  <si>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</si>
  <si>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</si>
  <si>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</si>
  <si>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</si>
  <si>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</si>
  <si>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</si>
  <si>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</si>
  <si>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</si>
  <si>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</si>
  <si>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</si>
  <si>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</si>
  <si>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</si>
  <si>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</si>
  <si>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</si>
  <si>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</si>
  <si>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</si>
  <si>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</si>
  <si>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</si>
  <si>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</si>
  <si>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</si>
  <si>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</si>
  <si>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</si>
  <si>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</si>
  <si>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</si>
  <si>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</si>
  <si>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</si>
  <si>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</si>
  <si>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</si>
  <si>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</si>
  <si>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</si>
  <si>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</si>
  <si>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</si>
  <si>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</si>
  <si>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</si>
  <si>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</si>
  <si>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</si>
  <si>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</si>
  <si>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</si>
  <si>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</si>
  <si>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</si>
  <si>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</si>
  <si>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</si>
  <si>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</si>
  <si>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</si>
  <si>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</si>
  <si>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</si>
  <si>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</si>
  <si>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</si>
  <si>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</si>
  <si>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</si>
  <si>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</si>
  <si>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</si>
  <si>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</si>
  <si>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</si>
  <si>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</si>
  <si>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</si>
  <si>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</si>
  <si>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</si>
  <si>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</si>
  <si>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</si>
  <si>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</si>
  <si>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</si>
  <si>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</si>
  <si>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</si>
  <si>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</si>
  <si>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</si>
  <si>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</si>
  <si>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</si>
  <si>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</si>
  <si>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</si>
  <si>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</si>
  <si>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</si>
  <si>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</si>
  <si>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</si>
  <si>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</si>
  <si>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</si>
  <si>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</si>
  <si>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</si>
  <si>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</si>
  <si>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</si>
  <si>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</si>
  <si>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</si>
  <si>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</si>
  <si>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</si>
  <si>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</si>
  <si>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</si>
  <si>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</si>
  <si>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</si>
  <si>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</si>
  <si>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</si>
  <si>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</si>
  <si>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</si>
  <si>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</si>
  <si>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</si>
  <si>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</si>
  <si>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</si>
  <si>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</si>
  <si>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</si>
  <si>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</si>
  <si>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</si>
  <si>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</si>
  <si>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</si>
  <si>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</si>
  <si>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</si>
  <si>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</si>
  <si>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</si>
  <si>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</si>
  <si>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</si>
  <si>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</si>
  <si>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</si>
  <si>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</si>
  <si>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</si>
  <si>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</si>
  <si>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</si>
  <si>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</si>
  <si>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</si>
  <si>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</si>
  <si>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</si>
  <si>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</si>
  <si>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</si>
  <si>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</si>
  <si>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</si>
  <si>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</si>
  <si>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</si>
  <si>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</si>
  <si>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</si>
  <si>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</si>
  <si>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</si>
  <si>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</si>
  <si>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</si>
  <si>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</si>
  <si>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</si>
  <si>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</si>
  <si>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</si>
  <si>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</si>
  <si>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</si>
  <si>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</si>
  <si>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</si>
  <si>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</si>
  <si>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</si>
  <si>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</si>
  <si>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</si>
  <si>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</si>
  <si>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</si>
  <si>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</si>
  <si>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</si>
  <si>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</si>
  <si>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</si>
  <si>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</si>
  <si>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</si>
  <si>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</si>
  <si>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</si>
  <si>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</si>
  <si>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</si>
  <si>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</si>
  <si>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</si>
  <si>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</si>
  <si>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</si>
  <si>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</si>
  <si>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</si>
  <si>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</si>
  <si>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</si>
  <si>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</si>
  <si>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</si>
  <si>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</si>
  <si>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</si>
  <si>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</si>
  <si>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</si>
  <si>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</si>
  <si>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</si>
  <si>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</si>
  <si>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</si>
  <si>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</si>
  <si>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</si>
  <si>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</si>
  <si>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</si>
  <si>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</si>
  <si>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</si>
  <si>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</si>
  <si>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</si>
  <si>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</si>
  <si>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</si>
  <si>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</si>
  <si>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</si>
  <si>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</si>
  <si>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</si>
  <si>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</si>
  <si>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</si>
  <si>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</si>
  <si>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</si>
  <si>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</si>
  <si>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</si>
  <si>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</si>
  <si>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</si>
  <si>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</si>
  <si>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</si>
  <si>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</si>
  <si>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</si>
  <si>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</si>
  <si>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</si>
  <si>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</si>
  <si>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</si>
  <si>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</si>
  <si>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</si>
  <si>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</si>
  <si>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</si>
  <si>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</si>
  <si>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</si>
  <si>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</si>
  <si>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</si>
  <si>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</si>
  <si>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</si>
  <si>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</si>
  <si>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</si>
  <si>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</si>
  <si>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</si>
  <si>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</si>
  <si>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</si>
  <si>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</si>
  <si>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</si>
  <si>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</si>
  <si>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</si>
  <si>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</si>
  <si>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</si>
  <si>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</si>
  <si>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</si>
  <si>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</si>
  <si>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</si>
  <si>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</si>
  <si>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</si>
  <si>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</si>
  <si>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</si>
  <si>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</si>
  <si>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</si>
  <si>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</si>
  <si>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</si>
  <si>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</si>
  <si>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</si>
  <si>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</si>
  <si>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</si>
  <si>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</si>
  <si>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</si>
  <si>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</si>
  <si>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</si>
  <si>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</si>
  <si>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</si>
  <si>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</si>
  <si>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</si>
  <si>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</si>
  <si>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</si>
  <si>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</si>
  <si>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</si>
  <si>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</si>
  <si>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</si>
  <si>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</si>
  <si>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</si>
  <si>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</si>
  <si>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</si>
  <si>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</si>
  <si>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</si>
  <si>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</si>
  <si>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</si>
  <si>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</si>
  <si>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</si>
  <si>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</si>
  <si>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</si>
  <si>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</si>
  <si>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</si>
  <si>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</si>
  <si>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</si>
  <si>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</si>
  <si>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</si>
  <si>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</si>
  <si>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</si>
  <si>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</si>
  <si>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</si>
  <si>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</si>
  <si>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</si>
  <si>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</si>
  <si>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</si>
  <si>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</si>
  <si>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</si>
  <si>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</si>
  <si>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</si>
  <si>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</si>
  <si>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</si>
  <si>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</si>
  <si>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</si>
  <si>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</si>
  <si>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</si>
  <si>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</si>
  <si>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</si>
  <si>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</si>
  <si>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</si>
  <si>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</si>
  <si>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</si>
  <si>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</si>
  <si>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</si>
  <si>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</si>
  <si>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</si>
  <si>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</si>
  <si>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</si>
  <si>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</si>
  <si>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</si>
  <si>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</si>
  <si>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</si>
  <si>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</si>
  <si>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</si>
  <si>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</si>
  <si>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</si>
  <si>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</si>
  <si>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</si>
  <si>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</si>
  <si>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</si>
  <si>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</si>
  <si>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</si>
  <si>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</si>
  <si>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</si>
  <si>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</si>
  <si>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</si>
  <si>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</si>
  <si>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</si>
  <si>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</si>
  <si>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</si>
  <si>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</si>
  <si>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</si>
  <si>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</si>
  <si>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</si>
  <si>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</si>
  <si>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</si>
  <si>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</si>
  <si>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</si>
  <si>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</si>
  <si>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</si>
  <si>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</si>
  <si>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</si>
  <si>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</si>
  <si>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</si>
  <si>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</si>
  <si>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</si>
  <si>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</si>
  <si>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</si>
  <si>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</si>
  <si>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</si>
  <si>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</si>
  <si>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</si>
  <si>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</si>
  <si>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</si>
  <si>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</si>
  <si>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</si>
  <si>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</si>
  <si>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</si>
  <si>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</si>
  <si>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</si>
  <si>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</si>
  <si>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</si>
  <si>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</si>
  <si>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</si>
  <si>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</si>
  <si>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</si>
  <si>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</si>
  <si>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</si>
  <si>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</si>
  <si>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</si>
  <si>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</si>
  <si>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</si>
  <si>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</si>
  <si>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</si>
  <si>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</si>
  <si>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</si>
  <si>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</si>
  <si>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</si>
  <si>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</si>
  <si>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</si>
  <si>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</si>
  <si>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</si>
  <si>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</si>
  <si>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</si>
  <si>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</si>
  <si>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</si>
  <si>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</si>
  <si>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</si>
  <si>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</si>
  <si>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</si>
  <si>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</si>
  <si>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</si>
  <si>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</si>
  <si>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</si>
  <si>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</si>
  <si>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</si>
  <si>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</si>
  <si>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</si>
  <si>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</si>
  <si>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</si>
  <si>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</si>
  <si>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</si>
  <si>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</si>
  <si>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</si>
  <si>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</si>
  <si>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</si>
  <si>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</si>
  <si>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</si>
  <si>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</si>
  <si>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</si>
  <si>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</si>
  <si>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</si>
  <si>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</si>
  <si>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</si>
  <si>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</si>
  <si>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</si>
  <si>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</si>
  <si>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</si>
  <si>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</si>
  <si>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</si>
  <si>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</si>
  <si>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</si>
  <si>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</si>
  <si>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</si>
  <si>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</si>
  <si>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</si>
  <si>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</si>
  <si>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</si>
  <si>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</si>
  <si>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</si>
  <si>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</si>
  <si>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</si>
  <si>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</si>
  <si>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</si>
  <si>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</si>
  <si>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</si>
  <si>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</si>
  <si>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</si>
  <si>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</si>
  <si>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</si>
  <si>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</si>
  <si>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</si>
  <si>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</si>
  <si>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</si>
  <si>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</si>
  <si>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</si>
  <si>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</si>
  <si>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</si>
  <si>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</si>
  <si>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</si>
  <si>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</si>
  <si>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</si>
  <si>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</si>
  <si>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</si>
  <si>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</si>
  <si>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</si>
  <si>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</si>
  <si>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</si>
  <si>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</si>
  <si>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</si>
  <si>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</si>
  <si>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</si>
  <si>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</si>
  <si>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</si>
  <si>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</si>
  <si>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</si>
  <si>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</si>
  <si>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</si>
  <si>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</si>
  <si>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</si>
  <si>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</si>
  <si>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</si>
  <si>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</si>
  <si>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</si>
  <si>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</si>
  <si>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</si>
  <si>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</si>
  <si>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</si>
  <si>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</si>
  <si>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</si>
  <si>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</si>
  <si>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</si>
  <si>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</si>
  <si>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</si>
  <si>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</si>
  <si>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</si>
  <si>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</si>
  <si>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</si>
  <si>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</si>
  <si>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</si>
  <si>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</si>
  <si>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</si>
  <si>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</si>
  <si>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</si>
  <si>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</si>
  <si>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</si>
  <si>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</si>
  <si>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</si>
  <si>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</si>
  <si>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</si>
  <si>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</si>
  <si>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</si>
  <si>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</si>
  <si>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</si>
  <si>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</si>
  <si>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</si>
  <si>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</si>
  <si>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</si>
  <si>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</si>
  <si>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</si>
  <si>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</si>
  <si>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</si>
  <si>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</si>
  <si>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</si>
  <si>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</si>
  <si>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</si>
  <si>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</si>
  <si>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</si>
  <si>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</si>
  <si>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</si>
  <si>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</si>
  <si>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</si>
  <si>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</si>
  <si>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</si>
  <si>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</si>
  <si>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</si>
  <si>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</si>
  <si>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</si>
  <si>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</si>
  <si>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</si>
  <si>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</si>
  <si>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</si>
  <si>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</si>
  <si>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</si>
  <si>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</si>
  <si>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</si>
  <si>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</si>
  <si>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</si>
  <si>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</si>
  <si>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</si>
  <si>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</si>
  <si>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</si>
  <si>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</si>
  <si>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</si>
  <si>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</si>
  <si>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</si>
  <si>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</si>
  <si>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</si>
  <si>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</si>
  <si>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</si>
  <si>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</si>
  <si>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</si>
  <si>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</si>
  <si>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</si>
  <si>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</si>
  <si>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</si>
  <si>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</si>
  <si>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</si>
  <si>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</si>
  <si>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</si>
  <si>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</si>
  <si>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</si>
  <si>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</si>
  <si>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</si>
  <si>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</si>
  <si>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</si>
  <si>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</si>
  <si>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</si>
  <si>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</si>
  <si>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</si>
  <si>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</si>
  <si>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</si>
  <si>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</si>
  <si>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</si>
  <si>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</si>
  <si>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</si>
  <si>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</si>
  <si>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</si>
  <si>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</si>
  <si>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</si>
  <si>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</si>
  <si>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</si>
  <si>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</si>
  <si>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</si>
  <si>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</si>
  <si>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</si>
  <si>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</si>
  <si>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</si>
  <si>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</si>
  <si>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</si>
  <si>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</si>
  <si>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</si>
  <si>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</si>
  <si>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</si>
  <si>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</si>
  <si>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</si>
  <si>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</si>
  <si>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</si>
  <si>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</si>
  <si>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</si>
  <si>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</si>
  <si>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</si>
  <si>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</si>
  <si>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</si>
  <si>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</si>
  <si>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</si>
  <si>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</si>
  <si>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</si>
  <si>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</si>
  <si>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</si>
  <si>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</si>
  <si>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</si>
  <si>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</si>
  <si>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</si>
  <si>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</si>
  <si>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</si>
  <si>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</si>
  <si>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</si>
  <si>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</si>
  <si>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</si>
  <si>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</si>
  <si>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</si>
  <si>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</si>
  <si>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</si>
  <si>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</si>
  <si>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</si>
  <si>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</si>
  <si>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</si>
  <si>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</si>
  <si>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</si>
  <si>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</si>
  <si>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</si>
  <si>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</si>
  <si>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</si>
  <si>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</si>
  <si>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</si>
  <si>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</si>
  <si>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</si>
  <si>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</si>
  <si>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</si>
  <si>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</si>
  <si>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</si>
  <si>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</si>
  <si>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</si>
  <si>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</si>
  <si>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</si>
  <si>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</si>
  <si>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</si>
  <si>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</si>
  <si>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</si>
  <si>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</si>
  <si>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</si>
  <si>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</si>
  <si>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</si>
  <si>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</si>
  <si>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</si>
  <si>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</si>
  <si>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</si>
  <si>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</si>
  <si>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</si>
  <si>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</si>
  <si>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</si>
  <si>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</si>
  <si>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</si>
  <si>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</si>
  <si>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</si>
  <si>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</si>
  <si>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</si>
  <si>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</si>
  <si>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</si>
  <si>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</si>
  <si>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</si>
  <si>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</si>
  <si>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</si>
  <si>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</si>
  <si>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</si>
  <si>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</si>
  <si>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</si>
  <si>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</si>
  <si>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</si>
  <si>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</si>
  <si>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</si>
  <si>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</si>
  <si>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</si>
  <si>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</si>
  <si>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</si>
  <si>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</si>
  <si>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</si>
  <si>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</si>
  <si>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</si>
  <si>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</si>
  <si>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</si>
  <si>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</si>
  <si>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</si>
  <si>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</si>
  <si>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</si>
  <si>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</si>
  <si>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</si>
  <si>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</si>
  <si>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</si>
  <si>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</si>
  <si>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</si>
  <si>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</si>
  <si>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</si>
  <si>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</si>
  <si>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</si>
  <si>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</si>
  <si>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</si>
  <si>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</si>
  <si>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</si>
  <si>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</si>
  <si>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</si>
  <si>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</si>
  <si>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</si>
  <si>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</si>
  <si>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</si>
  <si>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</si>
  <si>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</si>
  <si>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</si>
  <si>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</si>
  <si>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</si>
  <si>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</si>
  <si>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</si>
  <si>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</si>
  <si>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</si>
  <si>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</si>
  <si>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</si>
  <si>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</si>
  <si>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</si>
  <si>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</si>
  <si>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</si>
  <si>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</si>
  <si>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</si>
  <si>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</si>
  <si>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</si>
  <si>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</si>
  <si>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</si>
  <si>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</si>
  <si>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</si>
  <si>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</si>
  <si>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</si>
  <si>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</si>
  <si>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</si>
  <si>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</si>
  <si>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</si>
  <si>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</si>
  <si>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</si>
  <si>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</si>
  <si>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</si>
  <si>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</si>
  <si>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</si>
  <si>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</si>
  <si>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</si>
  <si>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</si>
  <si>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</si>
  <si>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</si>
  <si>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</si>
  <si>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</si>
  <si>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</si>
  <si>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</si>
  <si>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</si>
  <si>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</si>
  <si>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</si>
  <si>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</si>
  <si>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</si>
  <si>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</si>
  <si>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</si>
  <si>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</si>
  <si>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</si>
  <si>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</si>
  <si>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</si>
  <si>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</si>
  <si>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</si>
  <si>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</si>
  <si>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</si>
  <si>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</si>
  <si>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</si>
  <si>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</si>
  <si>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</si>
  <si>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</si>
  <si>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</si>
  <si>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</si>
  <si>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</si>
  <si>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</si>
  <si>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</si>
  <si>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</si>
  <si>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</si>
  <si>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</si>
  <si>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</si>
  <si>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</si>
  <si>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</si>
  <si>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</si>
  <si>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</si>
  <si>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</si>
  <si>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</si>
  <si>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</si>
  <si>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</si>
  <si>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</si>
  <si>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</si>
  <si>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</si>
  <si>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</si>
  <si>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</si>
  <si>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</si>
  <si>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</si>
  <si>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</si>
  <si>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</si>
  <si>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</si>
  <si>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</si>
  <si>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</si>
  <si>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</si>
  <si>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</si>
  <si>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</si>
  <si>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</si>
  <si>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</si>
  <si>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</si>
  <si>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</si>
  <si>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</si>
  <si>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</si>
  <si>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</si>
  <si>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</si>
  <si>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</si>
  <si>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</si>
  <si>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</si>
  <si>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</si>
  <si>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</si>
  <si>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</si>
  <si>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</si>
  <si>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</si>
  <si>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</si>
  <si>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</si>
  <si>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</si>
  <si>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</si>
  <si>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</si>
  <si>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</si>
  <si>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</si>
  <si>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</si>
  <si>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</si>
  <si>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</si>
  <si>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</si>
  <si>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</si>
  <si>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</si>
  <si>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</si>
  <si>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</si>
  <si>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</si>
  <si>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</si>
  <si>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</si>
  <si>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</si>
  <si>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</si>
  <si>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</si>
  <si>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</si>
  <si>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</si>
  <si>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</si>
  <si>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</si>
  <si>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</si>
  <si>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</si>
  <si>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</si>
  <si>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</si>
  <si>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</si>
  <si>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</si>
  <si>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</si>
  <si>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</si>
  <si>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</si>
  <si>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</si>
  <si>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</si>
  <si>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</si>
  <si>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</si>
  <si>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</si>
  <si>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</si>
  <si>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</si>
  <si>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</si>
  <si>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</si>
  <si>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</si>
  <si>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</si>
  <si>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</si>
  <si>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</si>
  <si>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</si>
  <si>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</si>
  <si>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</si>
  <si>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</si>
  <si>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</si>
  <si>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</si>
  <si>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</si>
  <si>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</si>
  <si>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</si>
  <si>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</si>
  <si>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</si>
  <si>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</si>
  <si>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</si>
  <si>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</si>
  <si>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</si>
  <si>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</si>
  <si>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</si>
  <si>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</si>
  <si>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</si>
  <si>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</si>
  <si>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</si>
  <si>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</si>
  <si>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</si>
  <si>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</si>
  <si>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</si>
  <si>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</si>
  <si>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</si>
  <si>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</si>
  <si>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</si>
  <si>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</si>
  <si>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</si>
  <si>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</si>
  <si>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</si>
  <si>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</si>
  <si>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</si>
  <si>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</si>
  <si>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</si>
  <si>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</si>
  <si>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</si>
  <si>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</si>
  <si>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</si>
  <si>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</si>
  <si>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</si>
  <si>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</si>
  <si>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</si>
  <si>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</si>
  <si>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</si>
  <si>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</si>
  <si>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</si>
  <si>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</si>
  <si>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</si>
  <si>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</si>
  <si>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</si>
  <si>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</si>
  <si>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</si>
  <si>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</si>
  <si>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</si>
  <si>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</si>
  <si>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</si>
  <si>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</si>
  <si>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</si>
  <si>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</si>
  <si>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</si>
  <si>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</si>
  <si>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</si>
  <si>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</si>
  <si>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</si>
  <si>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</si>
  <si>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</si>
  <si>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</si>
  <si>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</si>
  <si>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</si>
  <si>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</si>
  <si>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</si>
  <si>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</si>
  <si>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</si>
  <si>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</si>
  <si>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</si>
  <si>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</si>
  <si>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</si>
  <si>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</si>
  <si>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</si>
  <si>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</si>
  <si>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</si>
  <si>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</si>
  <si>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</si>
  <si>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</si>
  <si>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</si>
  <si>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</si>
  <si>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</si>
  <si>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</si>
  <si>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</si>
  <si>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</si>
  <si>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</si>
  <si>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</si>
  <si>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</si>
  <si>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</si>
  <si>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</si>
  <si>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</si>
  <si>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</si>
  <si>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</si>
  <si>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</si>
  <si>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</si>
  <si>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</si>
  <si>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</si>
  <si>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</si>
  <si>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</si>
  <si>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</si>
  <si>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</si>
  <si>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</si>
  <si>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</si>
  <si>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</si>
  <si>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</si>
  <si>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</si>
  <si>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</si>
  <si>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</si>
  <si>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</si>
  <si>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</si>
  <si>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</si>
  <si>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</si>
  <si>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</si>
  <si>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</si>
  <si>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</si>
  <si>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</si>
  <si>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</si>
  <si>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</si>
  <si>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</si>
  <si>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</si>
  <si>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</si>
  <si>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</si>
  <si>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</si>
  <si>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</si>
  <si>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</si>
  <si>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</si>
  <si>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</si>
  <si>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</si>
  <si>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</si>
  <si>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</si>
  <si>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</si>
  <si>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</si>
  <si>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</si>
  <si>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</si>
  <si>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</si>
  <si>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</si>
  <si>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</si>
  <si>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</si>
  <si>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</si>
  <si>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</si>
  <si>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</si>
  <si>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</si>
  <si>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</si>
  <si>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</si>
  <si>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</si>
  <si>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</si>
  <si>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</si>
  <si>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</si>
  <si>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</si>
  <si>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</si>
  <si>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</si>
  <si>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</si>
  <si>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</si>
  <si>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</si>
  <si>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</si>
  <si>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</si>
  <si>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</si>
  <si>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</si>
  <si>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</si>
  <si>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</si>
  <si>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</si>
  <si>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</si>
  <si>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</si>
  <si>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</si>
  <si>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</si>
  <si>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</si>
  <si>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</si>
  <si>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</si>
  <si>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</si>
  <si>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</si>
  <si>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</si>
  <si>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</si>
  <si>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</si>
  <si>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</si>
  <si>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</si>
  <si>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</si>
  <si>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</si>
  <si>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</si>
  <si>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</si>
  <si>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</si>
  <si>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</si>
  <si>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</si>
  <si>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</si>
  <si>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</si>
  <si>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</si>
  <si>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</si>
  <si>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</si>
  <si>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</si>
  <si>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</si>
  <si>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</si>
  <si>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</si>
  <si>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</si>
  <si>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</si>
  <si>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</si>
  <si>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</si>
  <si>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</si>
  <si>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</si>
  <si>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</si>
  <si>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</si>
  <si>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</si>
  <si>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</si>
  <si>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</si>
  <si>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</si>
  <si>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</si>
  <si>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</si>
  <si>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</si>
  <si>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</si>
  <si>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</si>
  <si>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</si>
  <si>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</si>
  <si>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</si>
  <si>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</si>
  <si>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</si>
  <si>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</si>
  <si>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</si>
  <si>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</si>
  <si>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</si>
  <si>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</si>
  <si>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</si>
  <si>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</si>
  <si>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</si>
  <si>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</si>
  <si>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</si>
  <si>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</si>
  <si>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</si>
  <si>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</si>
  <si>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</si>
  <si>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</si>
  <si>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</si>
  <si>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</si>
  <si>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</si>
  <si>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</si>
  <si>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</si>
  <si>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</si>
  <si>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</si>
  <si>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</si>
  <si>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</si>
  <si>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</si>
  <si>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</si>
  <si>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</si>
  <si>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</si>
  <si>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</si>
  <si>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</si>
  <si>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</si>
  <si>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</si>
  <si>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</si>
  <si>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</si>
  <si>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</si>
  <si>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</si>
  <si>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</si>
  <si>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</si>
  <si>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</si>
  <si>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</si>
  <si>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</si>
  <si>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</si>
  <si>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</si>
  <si>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</si>
  <si>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</si>
  <si>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</si>
  <si>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</si>
  <si>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</si>
  <si>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</si>
  <si>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</si>
  <si>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</si>
  <si>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</si>
  <si>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</si>
  <si>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</si>
  <si>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</si>
  <si>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</si>
  <si>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</si>
  <si>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</si>
  <si>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</si>
  <si>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</si>
  <si>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</si>
  <si>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</si>
  <si>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</si>
  <si>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</si>
  <si>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</si>
  <si>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</si>
  <si>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</si>
  <si>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</si>
  <si>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</si>
  <si>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</si>
  <si>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</si>
  <si>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</si>
  <si>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</si>
  <si>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</si>
  <si>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</si>
  <si>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</si>
  <si>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</si>
  <si>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</si>
  <si>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</si>
  <si>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</si>
  <si>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</si>
  <si>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</si>
  <si>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</si>
  <si>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</si>
  <si>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</si>
  <si>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</si>
  <si>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</si>
  <si>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</si>
  <si>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</si>
  <si>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</si>
  <si>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</si>
  <si>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</si>
  <si>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</si>
  <si>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</si>
  <si>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</si>
  <si>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</si>
  <si>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</si>
  <si>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</si>
  <si>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</si>
  <si>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</si>
  <si>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</si>
  <si>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</si>
  <si>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</si>
  <si>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</si>
  <si>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</si>
  <si>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</si>
  <si>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</si>
  <si>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</si>
  <si>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</si>
  <si>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</si>
  <si>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</si>
  <si>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</si>
  <si>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</si>
  <si>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</si>
  <si>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</si>
  <si>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</si>
  <si>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</si>
  <si>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</si>
  <si>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</si>
  <si>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</si>
  <si>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</si>
  <si>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</si>
  <si>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</si>
  <si>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</si>
  <si>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</si>
  <si>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</si>
  <si>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</si>
  <si>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</si>
  <si>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</si>
  <si>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</si>
  <si>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</si>
  <si>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</si>
  <si>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</si>
  <si>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</si>
  <si>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</si>
  <si>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</si>
  <si>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</si>
  <si>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</si>
  <si>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</si>
  <si>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</si>
  <si>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</si>
  <si>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</si>
  <si>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</si>
  <si>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</si>
  <si>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</si>
  <si>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</si>
  <si>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</si>
  <si>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</si>
  <si>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</si>
  <si>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</si>
  <si>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</si>
  <si>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</si>
  <si>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</si>
  <si>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</si>
  <si>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</si>
  <si>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</si>
  <si>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</si>
  <si>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</si>
  <si>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</si>
  <si>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</si>
  <si>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</si>
  <si>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</si>
  <si>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</si>
  <si>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</si>
  <si>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</si>
  <si>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</si>
  <si>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</si>
  <si>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</si>
  <si>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</si>
  <si>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</si>
  <si>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</si>
  <si>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</si>
  <si>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</si>
  <si>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</si>
  <si>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</si>
  <si>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</si>
  <si>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</si>
  <si>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</si>
  <si>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</si>
  <si>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</si>
  <si>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</si>
  <si>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</si>
  <si>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</si>
  <si>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</si>
  <si>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</si>
  <si>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</si>
  <si>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</si>
  <si>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</si>
  <si>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</si>
  <si>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</si>
  <si>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</si>
  <si>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</si>
  <si>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</si>
  <si>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</si>
  <si>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</si>
  <si>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</si>
  <si>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</si>
  <si>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</si>
  <si>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</si>
  <si>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</si>
  <si>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</si>
  <si>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</si>
  <si>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</si>
  <si>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</si>
  <si>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</si>
  <si>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</si>
  <si>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</si>
  <si>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</si>
  <si>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</si>
  <si>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</si>
  <si>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</si>
  <si>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</si>
  <si>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</si>
  <si>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</si>
  <si>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</si>
  <si>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</si>
  <si>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</si>
  <si>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</si>
  <si>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</si>
  <si>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</si>
  <si>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</si>
  <si>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</si>
  <si>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</si>
  <si>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</si>
  <si>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</si>
  <si>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</si>
  <si>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</si>
  <si>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</si>
  <si>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</si>
  <si>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</si>
  <si>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</si>
  <si>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</si>
  <si>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</si>
  <si>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</si>
  <si>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</si>
  <si>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</si>
  <si>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</si>
  <si>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</si>
  <si>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</si>
  <si>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</si>
  <si>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</si>
  <si>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</si>
  <si>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</si>
  <si>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</si>
  <si>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</si>
  <si>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</si>
  <si>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</si>
  <si>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</si>
  <si>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</si>
  <si>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</si>
  <si>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</si>
  <si>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</si>
  <si>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</si>
  <si>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</si>
  <si>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</si>
  <si>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</si>
  <si>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</si>
  <si>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</si>
  <si>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</si>
  <si>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</si>
  <si>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</si>
  <si>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</si>
  <si>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</si>
  <si>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</si>
  <si>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</si>
  <si>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</si>
  <si>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</si>
  <si>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</si>
  <si>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</si>
  <si>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</si>
  <si>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</si>
  <si>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</si>
  <si>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</si>
  <si>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</si>
  <si>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</si>
  <si>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</si>
  <si>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</si>
  <si>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</si>
  <si>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</si>
  <si>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</si>
  <si>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</si>
  <si>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</si>
  <si>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</si>
  <si>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</si>
  <si>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</si>
  <si>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</si>
  <si>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</si>
  <si>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</si>
  <si>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</si>
  <si>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</si>
  <si>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</si>
  <si>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</si>
  <si>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</si>
  <si>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</si>
  <si>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</si>
  <si>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</si>
  <si>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</si>
  <si>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</si>
  <si>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</si>
  <si>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</si>
  <si>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</si>
  <si>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</si>
  <si>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</si>
  <si>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</si>
  <si>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</si>
  <si>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</si>
  <si>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</si>
  <si>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</si>
  <si>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</si>
  <si>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</si>
  <si>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</si>
  <si>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</si>
  <si>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</si>
  <si>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</si>
  <si>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</si>
  <si>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</si>
  <si>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</si>
  <si>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</si>
  <si>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</si>
  <si>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</si>
  <si>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</si>
  <si>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</si>
  <si>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</si>
  <si>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</si>
  <si>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</si>
  <si>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</si>
  <si>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</si>
  <si>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</si>
  <si>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</si>
  <si>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</si>
  <si>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</si>
  <si>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</si>
  <si>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</si>
  <si>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</si>
  <si>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</si>
  <si>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</si>
  <si>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</si>
  <si>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</si>
  <si>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</si>
  <si>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</si>
  <si>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</si>
  <si>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</si>
  <si>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</si>
  <si>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</si>
  <si>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</si>
  <si>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</si>
  <si>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</si>
  <si>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</si>
  <si>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</si>
  <si>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</si>
  <si>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</si>
  <si>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</si>
  <si>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</si>
  <si>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</si>
  <si>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</si>
  <si>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</si>
  <si>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</si>
  <si>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</si>
  <si>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</si>
  <si>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</si>
  <si>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</si>
  <si>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</si>
  <si>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</si>
  <si>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</si>
  <si>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</si>
  <si>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</si>
  <si>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</si>
  <si>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</si>
  <si>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</si>
  <si>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</si>
  <si>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</si>
  <si>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</si>
  <si>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</si>
  <si>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</si>
  <si>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</si>
  <si>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</si>
  <si>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</si>
  <si>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</si>
  <si>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</si>
  <si>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</si>
  <si>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</si>
  <si>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</si>
  <si>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</si>
  <si>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</si>
  <si>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</si>
  <si>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</si>
  <si>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</si>
  <si>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</si>
  <si>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</si>
  <si>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</si>
  <si>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</si>
  <si>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</si>
  <si>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</si>
  <si>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</si>
  <si>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</si>
  <si>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</si>
  <si>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</si>
  <si>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</si>
  <si>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</si>
  <si>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</si>
  <si>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</si>
  <si>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</si>
  <si>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</si>
  <si>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</si>
  <si>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</si>
  <si>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</si>
  <si>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</si>
  <si>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</si>
  <si>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</si>
  <si>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</si>
  <si>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</si>
  <si>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</si>
  <si>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</si>
  <si>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</si>
  <si>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</si>
  <si>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</si>
  <si>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</si>
  <si>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</si>
  <si>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</si>
  <si>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</si>
  <si>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</si>
  <si>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</si>
  <si>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</si>
  <si>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</si>
  <si>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</si>
  <si>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</si>
  <si>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</si>
  <si>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</si>
  <si>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</si>
  <si>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</si>
  <si>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</si>
  <si>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</si>
  <si>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</si>
  <si>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</si>
  <si>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</si>
  <si>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</si>
  <si>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</si>
  <si>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</si>
  <si>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</si>
  <si>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</si>
  <si>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</si>
  <si>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</si>
  <si>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</si>
  <si>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</si>
  <si>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</si>
  <si>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</si>
  <si>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</si>
  <si>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</si>
  <si>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</si>
  <si>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</si>
  <si>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</si>
  <si>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</si>
  <si>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</si>
  <si>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</si>
  <si>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</si>
  <si>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</si>
  <si>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</si>
  <si>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</si>
  <si>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</si>
  <si>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</si>
  <si>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</si>
  <si>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</si>
  <si>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</si>
  <si>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</si>
  <si>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</si>
  <si>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</si>
  <si>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</si>
  <si>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</si>
  <si>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</si>
  <si>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</si>
  <si>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</si>
  <si>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</si>
  <si>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</si>
  <si>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</si>
  <si>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</si>
  <si>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</si>
  <si>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</si>
  <si>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</si>
  <si>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</si>
  <si>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</si>
  <si>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</si>
  <si>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</si>
  <si>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</si>
  <si>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</si>
  <si>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</si>
  <si>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</si>
  <si>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</si>
  <si>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</si>
  <si>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</si>
  <si>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</si>
  <si>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</si>
  <si>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</si>
  <si>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</si>
  <si>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</si>
  <si>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</si>
  <si>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</si>
  <si>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</si>
  <si>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</si>
  <si>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</si>
  <si>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</si>
  <si>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</si>
  <si>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</si>
  <si>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</si>
  <si>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</si>
  <si>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</si>
  <si>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</si>
  <si>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</si>
  <si>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</si>
  <si>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</si>
  <si>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</si>
  <si>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</si>
  <si>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</si>
  <si>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</si>
  <si>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</si>
  <si>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</si>
  <si>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</si>
  <si>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</si>
  <si>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</si>
  <si>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</si>
  <si>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</si>
  <si>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</si>
  <si>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</si>
  <si>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</si>
  <si>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</si>
  <si>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</si>
  <si>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</si>
  <si>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</si>
  <si>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</si>
  <si>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</si>
  <si>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</si>
  <si>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</si>
  <si>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</si>
  <si>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</si>
  <si>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</si>
  <si>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</si>
  <si>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</si>
  <si>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</si>
  <si>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</si>
  <si>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</si>
  <si>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</si>
  <si>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</si>
  <si>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</si>
  <si>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</si>
  <si>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</si>
  <si>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</si>
  <si>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</si>
  <si>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</si>
  <si>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</si>
  <si>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</si>
  <si>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</si>
  <si>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</si>
  <si>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</si>
  <si>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</si>
  <si>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</si>
  <si>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</si>
  <si>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</si>
  <si>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</si>
  <si>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</si>
  <si>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</si>
  <si>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</si>
  <si>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</si>
  <si>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</si>
  <si>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</si>
  <si>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</si>
  <si>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</si>
  <si>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</si>
  <si>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</si>
  <si>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</si>
  <si>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</si>
  <si>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</si>
  <si>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</si>
  <si>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</si>
  <si>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</si>
  <si>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</si>
  <si>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</si>
  <si>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</si>
  <si>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</si>
  <si>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</si>
  <si>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</si>
  <si>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</si>
  <si>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</si>
  <si>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</si>
  <si>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</si>
  <si>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</si>
  <si>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</si>
  <si>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</si>
  <si>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</si>
  <si>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</si>
  <si>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</si>
  <si>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</si>
  <si>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</si>
  <si>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</si>
  <si>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</si>
  <si>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</si>
  <si>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</si>
  <si>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</si>
  <si>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</si>
  <si>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</si>
  <si>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</si>
  <si>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</si>
  <si>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</si>
  <si>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</si>
  <si>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</si>
  <si>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</si>
  <si>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</si>
  <si>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</si>
  <si>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</si>
  <si>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</si>
  <si>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</si>
  <si>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</si>
  <si>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</si>
  <si>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</si>
  <si>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</si>
  <si>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</si>
  <si>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</si>
  <si>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</si>
  <si>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</si>
  <si>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</si>
  <si>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</si>
  <si>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</si>
  <si>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</si>
  <si>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</si>
  <si>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</si>
  <si>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</si>
  <si>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</si>
  <si>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</si>
  <si>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</si>
  <si>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</si>
  <si>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</si>
  <si>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</si>
  <si>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</si>
  <si>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</si>
  <si>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</si>
  <si>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</si>
  <si>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</si>
  <si>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</si>
  <si>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</si>
  <si>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</si>
  <si>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</si>
  <si>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</si>
  <si>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</si>
  <si>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</si>
  <si>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</si>
  <si>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</si>
  <si>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</si>
  <si>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</si>
  <si>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</si>
  <si>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</si>
  <si>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</si>
  <si>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</si>
  <si>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</si>
  <si>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</si>
  <si>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</si>
  <si>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</si>
  <si>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</si>
  <si>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</si>
  <si>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</si>
  <si>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</si>
  <si>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</si>
  <si>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</si>
  <si>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</si>
  <si>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</si>
  <si>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</si>
  <si>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</si>
  <si>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</si>
  <si>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</si>
  <si>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</si>
  <si>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</si>
  <si>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</si>
  <si>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</si>
  <si>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</si>
  <si>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</si>
  <si>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</si>
  <si>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</si>
  <si>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</si>
  <si>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</si>
  <si>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</si>
  <si>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</si>
  <si>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</si>
  <si>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</si>
  <si>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</si>
  <si>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</si>
  <si>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</si>
  <si>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</si>
  <si>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</si>
  <si>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</si>
  <si>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</si>
  <si>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</si>
  <si>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</si>
  <si>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</si>
  <si>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</si>
  <si>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</si>
  <si>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</si>
  <si>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</si>
  <si>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</si>
  <si>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</si>
  <si>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</si>
  <si>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</si>
  <si>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</si>
  <si>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</si>
  <si>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</si>
  <si>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</si>
  <si>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</si>
  <si>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</si>
  <si>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</si>
  <si>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</si>
  <si>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</si>
  <si>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</si>
  <si>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</si>
  <si>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</si>
  <si>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</si>
  <si>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</si>
  <si>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</si>
  <si>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</si>
  <si>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</si>
  <si>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</si>
  <si>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</si>
  <si>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</si>
  <si>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</si>
  <si>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</si>
  <si>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</si>
  <si>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</si>
  <si>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</si>
  <si>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</si>
  <si>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</si>
  <si>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</si>
  <si>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</si>
  <si>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</si>
  <si>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</si>
  <si>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</si>
  <si>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</si>
  <si>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</si>
  <si>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</si>
  <si>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</si>
  <si>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</si>
  <si>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</si>
  <si>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</si>
  <si>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</si>
  <si>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</si>
  <si>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</si>
  <si>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</si>
  <si>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</si>
  <si>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</si>
  <si>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</si>
  <si>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</si>
  <si>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</si>
  <si>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</si>
  <si>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</si>
  <si>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</si>
  <si>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</si>
  <si>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</si>
  <si>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</si>
  <si>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</si>
  <si>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</si>
  <si>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</si>
  <si>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</si>
  <si>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</si>
  <si>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</si>
  <si>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</si>
  <si>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</si>
  <si>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</si>
  <si>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</si>
  <si>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</si>
  <si>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</si>
  <si>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</si>
  <si>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</si>
  <si>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</si>
  <si>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</si>
  <si>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</si>
  <si>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</si>
  <si>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</si>
  <si>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</si>
  <si>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</si>
  <si>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</si>
  <si>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</si>
  <si>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</si>
  <si>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</si>
  <si>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</si>
  <si>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</si>
  <si>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</si>
  <si>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</si>
  <si>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</si>
  <si>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</si>
  <si>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</si>
  <si>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</si>
  <si>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</si>
  <si>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</si>
  <si>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</si>
  <si>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</si>
  <si>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</si>
  <si>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</si>
  <si>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</si>
  <si>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</si>
  <si>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</si>
  <si>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</si>
  <si>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</si>
  <si>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</si>
  <si>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</si>
  <si>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</si>
  <si>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</si>
  <si>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</si>
  <si>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</si>
  <si>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</si>
  <si>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</si>
  <si>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</si>
  <si>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</si>
  <si>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</si>
  <si>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</si>
  <si>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</si>
  <si>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</si>
  <si>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</si>
  <si>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</si>
  <si>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</si>
  <si>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</si>
  <si>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</si>
  <si>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</si>
  <si>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</si>
  <si>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</si>
  <si>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</si>
  <si>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</si>
  <si>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</si>
  <si>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</si>
  <si>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</si>
  <si>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</si>
  <si>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</si>
  <si>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</si>
  <si>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</si>
  <si>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</si>
  <si>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</si>
  <si>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</si>
  <si>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</si>
  <si>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</si>
  <si>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</si>
  <si>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</si>
  <si>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</si>
  <si>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</si>
  <si>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</si>
  <si>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</si>
  <si>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</si>
  <si>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</si>
  <si>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</si>
  <si>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</si>
  <si>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</si>
  <si>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</si>
  <si>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</si>
  <si>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</si>
  <si>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</si>
  <si>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</si>
  <si>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</si>
  <si>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</si>
  <si>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</si>
  <si>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</si>
  <si>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</si>
  <si>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</si>
  <si>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</si>
  <si>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</si>
  <si>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</si>
  <si>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</si>
  <si>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</si>
  <si>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</si>
  <si>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</si>
  <si>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</si>
  <si>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</si>
  <si>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</si>
  <si>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</si>
  <si>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</si>
  <si>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</si>
  <si>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</si>
  <si>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</si>
  <si>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</si>
  <si>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</si>
  <si>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</si>
  <si>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</si>
  <si>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</si>
  <si>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</si>
  <si>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</si>
  <si>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</si>
  <si>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</si>
  <si>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</si>
  <si>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</si>
  <si>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</si>
  <si>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</si>
  <si>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</si>
  <si>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</si>
  <si>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</si>
  <si>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</si>
  <si>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</si>
  <si>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</si>
  <si>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</si>
  <si>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</si>
  <si>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</si>
  <si>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</si>
  <si>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</si>
  <si>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</si>
  <si>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</si>
  <si>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</si>
  <si>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</si>
  <si>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</si>
  <si>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</si>
  <si>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</si>
  <si>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</si>
  <si>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</si>
  <si>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</si>
  <si>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</si>
  <si>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</si>
  <si>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</si>
  <si>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</si>
  <si>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</si>
  <si>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</si>
  <si>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</si>
  <si>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</si>
  <si>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</si>
  <si>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</si>
  <si>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</si>
  <si>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</si>
  <si>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</si>
  <si>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</si>
  <si>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</si>
  <si>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</si>
  <si>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</si>
  <si>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</si>
  <si>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</si>
  <si>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</si>
  <si>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</si>
  <si>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</si>
  <si>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</si>
  <si>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</si>
  <si>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</si>
  <si>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</si>
  <si>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</si>
  <si>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</si>
  <si>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</si>
  <si>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</si>
  <si>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</si>
  <si>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</si>
  <si>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</si>
  <si>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</si>
  <si>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</si>
  <si>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</si>
  <si>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</si>
  <si>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</si>
  <si>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</si>
  <si>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</si>
  <si>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</si>
  <si>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</si>
  <si>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</si>
  <si>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</si>
  <si>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</si>
  <si>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</si>
  <si>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</si>
  <si>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</si>
  <si>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</si>
  <si>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</si>
  <si>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</si>
  <si>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</si>
  <si>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</si>
  <si>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</si>
  <si>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</si>
  <si>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</si>
  <si>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</si>
  <si>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</si>
  <si>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</si>
  <si>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</si>
  <si>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</si>
  <si>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</si>
  <si>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</si>
  <si>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</si>
  <si>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</si>
  <si>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</si>
  <si>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</si>
  <si>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</si>
  <si>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</si>
  <si>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</si>
  <si>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</si>
  <si>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</si>
  <si>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</si>
  <si>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</si>
  <si>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</si>
  <si>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</si>
  <si>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</si>
  <si>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</si>
  <si>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</si>
  <si>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</si>
  <si>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</si>
  <si>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</si>
  <si>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</si>
  <si>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</si>
  <si>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</si>
  <si>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</si>
  <si>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</si>
  <si>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</si>
  <si>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</si>
  <si>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</si>
  <si>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</si>
  <si>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</si>
  <si>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</si>
  <si>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</si>
  <si>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</si>
  <si>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</si>
  <si>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</si>
  <si>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</si>
  <si>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</si>
  <si>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</si>
  <si>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</si>
  <si>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</si>
  <si>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</si>
  <si>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</si>
  <si>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</si>
  <si>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</si>
  <si>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</si>
  <si>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</si>
  <si>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</si>
  <si>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</si>
  <si>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</si>
  <si>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</si>
  <si>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</si>
  <si>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</si>
  <si>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</si>
  <si>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</si>
  <si>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</si>
  <si>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</si>
  <si>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</si>
  <si>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</si>
  <si>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</si>
  <si>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</si>
  <si>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</si>
  <si>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</si>
  <si>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</si>
  <si>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</si>
  <si>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</si>
  <si>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</si>
  <si>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</si>
  <si>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</si>
  <si>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</si>
  <si>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</si>
  <si>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</si>
  <si>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</si>
  <si>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</si>
  <si>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</si>
  <si>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</si>
  <si>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</si>
  <si>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</si>
  <si>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</si>
  <si>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</si>
  <si>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</si>
  <si>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</si>
  <si>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</si>
  <si>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</si>
  <si>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</si>
  <si>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</si>
  <si>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</si>
  <si>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</si>
  <si>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</si>
  <si>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</si>
  <si>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</si>
  <si>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</si>
  <si>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</si>
  <si>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</si>
  <si>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</si>
  <si>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</si>
  <si>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</si>
  <si>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</si>
  <si>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</si>
  <si>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</si>
  <si>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</si>
  <si>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</si>
  <si>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</si>
  <si>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</si>
  <si>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</si>
  <si>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</si>
  <si>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</si>
  <si>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</si>
  <si>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</si>
  <si>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</si>
  <si>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</si>
  <si>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</si>
  <si>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</si>
  <si>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</si>
  <si>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</si>
  <si>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</si>
  <si>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</si>
  <si>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</si>
  <si>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</si>
  <si>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</si>
  <si>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</si>
  <si>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</si>
  <si>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</si>
  <si>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</si>
  <si>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</si>
  <si>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</si>
  <si>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</si>
  <si>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</si>
  <si>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</si>
  <si>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</si>
  <si>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</si>
  <si>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</si>
  <si>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</si>
  <si>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</si>
  <si>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</si>
  <si>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</si>
  <si>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</si>
  <si>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</si>
  <si>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</si>
  <si>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</si>
  <si>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</si>
  <si>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</si>
  <si>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</si>
  <si>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</si>
  <si>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</si>
  <si>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</si>
  <si>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</si>
  <si>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</si>
  <si>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</si>
  <si>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</si>
  <si>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</si>
  <si>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</si>
  <si>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</si>
  <si>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</si>
  <si>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</si>
  <si>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</si>
  <si>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</si>
  <si>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</si>
  <si>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</si>
  <si>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</si>
  <si>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</si>
  <si>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</si>
  <si>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</si>
  <si>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</si>
  <si>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</si>
  <si>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</si>
  <si>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</si>
  <si>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</si>
  <si>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</si>
  <si>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</si>
  <si>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</si>
  <si>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</si>
  <si>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</si>
  <si>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</si>
  <si>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</si>
  <si>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</si>
  <si>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</si>
  <si>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</si>
  <si>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</si>
  <si>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</si>
  <si>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</si>
  <si>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</si>
  <si>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</si>
  <si>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</si>
  <si>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</si>
  <si>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</si>
  <si>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</si>
  <si>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</si>
  <si>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</si>
  <si>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</si>
  <si>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</si>
  <si>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</si>
  <si>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</si>
  <si>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</si>
  <si>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</si>
  <si>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</si>
  <si>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</si>
  <si>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</si>
  <si>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</si>
  <si>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</si>
  <si>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</si>
  <si>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</si>
  <si>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</si>
  <si>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</si>
  <si>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</si>
  <si>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</si>
  <si>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</si>
  <si>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</si>
  <si>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</si>
  <si>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</si>
  <si>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</si>
  <si>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</si>
  <si>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</si>
  <si>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</si>
  <si>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</si>
  <si>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</si>
  <si>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</si>
  <si>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</si>
  <si>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</si>
  <si>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</si>
  <si>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</si>
  <si>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</si>
  <si>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</si>
  <si>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</si>
  <si>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</si>
  <si>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</si>
  <si>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</si>
  <si>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</si>
  <si>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</si>
  <si>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</si>
  <si>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</si>
  <si>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</si>
  <si>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</si>
  <si>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</si>
  <si>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</si>
  <si>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</si>
  <si>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</si>
  <si>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</si>
  <si>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</si>
  <si>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</si>
  <si>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</si>
  <si>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</si>
  <si>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</si>
  <si>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</si>
  <si>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</si>
  <si>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</si>
  <si>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</si>
  <si>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</si>
  <si>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</si>
  <si>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</si>
  <si>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</si>
  <si>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</si>
  <si>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</si>
  <si>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</si>
  <si>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</si>
  <si>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</si>
  <si>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</si>
  <si>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</si>
  <si>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</si>
  <si>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</si>
  <si>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</si>
  <si>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</si>
  <si>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</si>
  <si>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</si>
  <si>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</si>
  <si>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</si>
  <si>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</si>
  <si>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</si>
  <si>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</si>
  <si>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</si>
  <si>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</si>
  <si>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</si>
  <si>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</si>
  <si>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</si>
  <si>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</si>
  <si>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</si>
  <si>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</si>
  <si>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</si>
  <si>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</si>
  <si>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</si>
  <si>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</si>
  <si>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</si>
  <si>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</si>
  <si>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</si>
  <si>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</si>
  <si>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</si>
  <si>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</si>
  <si>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</si>
  <si>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</si>
  <si>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</si>
  <si>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</si>
  <si>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</si>
  <si>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</si>
  <si>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</si>
  <si>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</si>
  <si>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</si>
  <si>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</si>
  <si>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</si>
  <si>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</si>
  <si>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</si>
  <si>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</si>
  <si>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</si>
  <si>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</si>
  <si>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</si>
  <si>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</si>
  <si>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</si>
  <si>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</si>
  <si>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</si>
  <si>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</si>
  <si>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</si>
  <si>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</si>
  <si>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</si>
  <si>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</si>
  <si>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</si>
  <si>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</si>
  <si>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</si>
  <si>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</si>
  <si>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</si>
  <si>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</si>
  <si>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</si>
  <si>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</si>
  <si>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</si>
  <si>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</si>
  <si>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</si>
  <si>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</si>
  <si>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</si>
  <si>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</si>
  <si>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</si>
  <si>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</si>
  <si>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</si>
  <si>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</si>
  <si>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</si>
  <si>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</si>
  <si>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</si>
  <si>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</si>
  <si>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</si>
  <si>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</si>
  <si>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</si>
  <si>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</si>
  <si>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</si>
  <si>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</si>
  <si>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</si>
  <si>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</si>
  <si>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</si>
  <si>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</si>
  <si>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</si>
  <si>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</si>
  <si>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</si>
  <si>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</si>
  <si>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</si>
  <si>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</si>
  <si>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</si>
  <si>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</si>
  <si>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</si>
  <si>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</si>
  <si>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</si>
  <si>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</si>
  <si>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</si>
  <si>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</si>
  <si>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</si>
  <si>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</si>
  <si>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</si>
  <si>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</si>
  <si>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</si>
  <si>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</si>
  <si>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</si>
  <si>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</si>
  <si>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</si>
  <si>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</si>
  <si>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</si>
  <si>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</si>
  <si>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</si>
  <si>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</si>
  <si>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</si>
  <si>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</si>
  <si>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</si>
  <si>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</si>
  <si>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</si>
  <si>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</si>
  <si>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</si>
  <si>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</si>
  <si>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</si>
  <si>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</si>
  <si>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</si>
  <si>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</si>
  <si>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</si>
  <si>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</si>
  <si>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</si>
  <si>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</si>
  <si>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</si>
  <si>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</si>
  <si>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</si>
  <si>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</si>
  <si>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</si>
  <si>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</si>
  <si>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</si>
  <si>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</si>
  <si>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</si>
  <si>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</si>
  <si>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</si>
  <si>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</si>
  <si>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</si>
  <si>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</si>
  <si>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</si>
  <si>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</si>
  <si>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</si>
  <si>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</si>
  <si>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</si>
  <si>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</si>
  <si>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</si>
  <si>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</si>
  <si>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</si>
  <si>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</si>
  <si>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</si>
  <si>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</si>
  <si>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</si>
  <si>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</si>
  <si>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</si>
  <si>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</si>
  <si>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</si>
  <si>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</si>
  <si>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</si>
  <si>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</si>
  <si>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</si>
  <si>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</si>
  <si>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</si>
  <si>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</si>
  <si>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</si>
  <si>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</si>
  <si>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</si>
  <si>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</si>
  <si>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</si>
  <si>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</si>
  <si>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</si>
  <si>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</si>
  <si>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</si>
  <si>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</si>
  <si>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</si>
  <si>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</si>
  <si>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</si>
  <si>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</si>
  <si>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</si>
  <si>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</si>
  <si>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</si>
  <si>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</si>
  <si>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</si>
  <si>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</si>
  <si>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</si>
  <si>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</si>
  <si>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</si>
  <si>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</si>
  <si>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</si>
  <si>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</si>
  <si>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</si>
  <si>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</si>
  <si>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</si>
  <si>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</si>
  <si>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</si>
  <si>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</si>
  <si>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</si>
  <si>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</si>
  <si>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</si>
  <si>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</si>
  <si>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</si>
  <si>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</si>
  <si>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</si>
  <si>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</si>
  <si>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</si>
  <si>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</si>
  <si>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</si>
  <si>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</si>
  <si>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</si>
  <si>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</si>
  <si>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</si>
  <si>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</si>
  <si>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</si>
  <si>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</si>
  <si>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</si>
  <si>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</si>
  <si>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</si>
  <si>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</si>
  <si>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</si>
  <si>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</si>
  <si>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</si>
  <si>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</si>
  <si>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</si>
  <si>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</si>
  <si>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</si>
  <si>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</si>
  <si>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</si>
  <si>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</si>
  <si>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</si>
  <si>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</si>
  <si>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</si>
  <si>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</si>
  <si>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</si>
  <si>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</si>
  <si>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</si>
  <si>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</si>
  <si>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</si>
  <si>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</si>
  <si>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</si>
  <si>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</si>
  <si>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</si>
  <si>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</si>
  <si>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</si>
  <si>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</si>
  <si>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</si>
  <si>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</si>
  <si>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</si>
  <si>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</si>
  <si>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</si>
  <si>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</si>
  <si>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</si>
  <si>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</si>
  <si>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</si>
  <si>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</si>
  <si>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</si>
  <si>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</si>
  <si>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</si>
  <si>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</si>
  <si>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</si>
  <si>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</si>
  <si>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</si>
  <si>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</si>
  <si>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</si>
  <si>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</si>
  <si>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</si>
  <si>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</si>
  <si>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</si>
  <si>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</si>
  <si>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</si>
  <si>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</si>
  <si>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</si>
  <si>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</si>
  <si>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</si>
  <si>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</si>
  <si>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</si>
  <si>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</si>
  <si>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</si>
  <si>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</si>
  <si>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</si>
  <si>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</si>
  <si>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</si>
  <si>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</si>
  <si>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</si>
  <si>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</si>
  <si>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</si>
  <si>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</si>
  <si>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</si>
  <si>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</si>
  <si>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</si>
  <si>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</si>
  <si>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</si>
  <si>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</si>
  <si>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</si>
  <si>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</si>
  <si>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</si>
  <si>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</si>
  <si>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</si>
  <si>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</si>
  <si>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</si>
  <si>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</si>
  <si>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</si>
  <si>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</si>
  <si>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</si>
  <si>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</si>
  <si>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</si>
  <si>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</si>
  <si>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</si>
  <si>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</si>
  <si>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</si>
  <si>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</si>
  <si>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</si>
  <si>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</si>
  <si>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</si>
  <si>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</si>
  <si>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</si>
  <si>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</si>
  <si>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</si>
  <si>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</si>
  <si>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</si>
  <si>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</si>
  <si>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</si>
  <si>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</si>
  <si>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</si>
  <si>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</si>
  <si>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</si>
  <si>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</si>
  <si>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</si>
  <si>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</si>
  <si>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</si>
  <si>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</si>
  <si>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</si>
  <si>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</si>
  <si>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</si>
  <si>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</si>
  <si>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</si>
  <si>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</si>
  <si>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</si>
  <si>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</si>
  <si>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</si>
  <si>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</si>
  <si>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</si>
  <si>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</si>
  <si>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</si>
  <si>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</si>
  <si>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</si>
  <si>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</si>
  <si>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</si>
  <si>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</si>
  <si>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</si>
  <si>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</si>
  <si>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</si>
  <si>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</si>
  <si>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</si>
  <si>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</si>
  <si>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</si>
  <si>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</si>
  <si>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</si>
  <si>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</si>
  <si>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</si>
  <si>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</si>
  <si>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</si>
  <si>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</si>
  <si>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</si>
  <si>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</si>
  <si>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</si>
  <si>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</si>
  <si>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</si>
  <si>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</si>
  <si>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</si>
  <si>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</si>
  <si>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</si>
  <si>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</si>
  <si>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</si>
  <si>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</si>
  <si>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</si>
  <si>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</si>
  <si>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</si>
  <si>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</si>
  <si>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</si>
  <si>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</si>
  <si>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</si>
  <si>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</si>
  <si>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</si>
  <si>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</si>
  <si>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</si>
  <si>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</si>
  <si>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</si>
  <si>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</si>
  <si>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</si>
  <si>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</si>
  <si>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</si>
  <si>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</si>
  <si>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</si>
  <si>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</si>
  <si>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</si>
  <si>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</si>
  <si>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</si>
  <si>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</si>
  <si>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</si>
  <si>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</si>
  <si>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</si>
  <si>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</si>
  <si>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</si>
  <si>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</si>
  <si>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</si>
  <si>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</si>
  <si>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</si>
  <si>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</si>
  <si>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</si>
  <si>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</si>
  <si>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</si>
  <si>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</si>
  <si>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</si>
  <si>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</si>
  <si>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</si>
  <si>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</si>
  <si>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</si>
  <si>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</si>
  <si>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</si>
  <si>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</si>
  <si>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</si>
  <si>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</si>
  <si>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</si>
  <si>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</si>
  <si>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</si>
  <si>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</si>
  <si>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</si>
  <si>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</si>
  <si>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</si>
  <si>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</si>
  <si>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</si>
  <si>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</si>
  <si>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</si>
  <si>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</si>
  <si>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</si>
  <si>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</si>
  <si>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</si>
  <si>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</si>
  <si>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</si>
  <si>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</si>
  <si>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</si>
  <si>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</si>
  <si>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</si>
  <si>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</si>
  <si>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</si>
  <si>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</si>
  <si>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</si>
  <si>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</si>
  <si>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</si>
  <si>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</si>
  <si>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</si>
  <si>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</si>
  <si>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</si>
  <si>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</si>
  <si>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</si>
  <si>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</si>
  <si>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</si>
  <si>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</si>
  <si>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</si>
  <si>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</si>
  <si>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</si>
  <si>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</si>
  <si>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</si>
  <si>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</si>
  <si>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</si>
  <si>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</si>
  <si>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</si>
  <si>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</si>
  <si>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</si>
  <si>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</si>
  <si>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</si>
  <si>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</si>
  <si>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</si>
  <si>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</si>
  <si>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</si>
  <si>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</si>
  <si>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</si>
  <si>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</si>
  <si>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</si>
  <si>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</si>
  <si>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</si>
  <si>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</si>
  <si>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</si>
  <si>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</si>
  <si>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</si>
  <si>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</si>
  <si>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</si>
  <si>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</si>
  <si>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</si>
  <si>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</si>
  <si>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</si>
  <si>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</si>
  <si>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</si>
  <si>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</si>
  <si>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</si>
  <si>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</si>
  <si>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</si>
  <si>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</si>
  <si>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</si>
  <si>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</si>
  <si>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</si>
  <si>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</si>
  <si>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</si>
  <si>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</si>
  <si>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</si>
  <si>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</si>
  <si>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</si>
  <si>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</si>
  <si>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</si>
  <si>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</si>
  <si>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</si>
  <si>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</si>
  <si>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</si>
  <si>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</si>
  <si>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</si>
  <si>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</si>
  <si>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</si>
  <si>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</si>
  <si>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</si>
  <si>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</si>
  <si>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</si>
  <si>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</si>
  <si>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</si>
  <si>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</si>
  <si>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</si>
  <si>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</si>
  <si>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</si>
  <si>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</si>
  <si>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</si>
  <si>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</si>
  <si>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</si>
  <si>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</si>
  <si>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</si>
  <si>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</si>
  <si>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</si>
  <si>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</si>
  <si>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</si>
  <si>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</si>
  <si>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</si>
  <si>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</si>
  <si>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</si>
  <si>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</si>
  <si>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</si>
  <si>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</si>
  <si>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</si>
  <si>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</si>
  <si>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</si>
  <si>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</si>
  <si>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</si>
  <si>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</si>
  <si>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</si>
  <si>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</si>
  <si>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</si>
  <si>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</si>
  <si>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</si>
  <si>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</si>
  <si>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</si>
  <si>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</si>
  <si>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</si>
  <si>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</si>
  <si>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</si>
  <si>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</si>
  <si>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</si>
  <si>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</si>
  <si>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</si>
  <si>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</si>
  <si>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</si>
  <si>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</si>
  <si>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</si>
  <si>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</si>
  <si>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</si>
  <si>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</si>
  <si>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</si>
  <si>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</si>
  <si>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</si>
  <si>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</si>
  <si>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</si>
  <si>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</si>
  <si>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</si>
  <si>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</si>
  <si>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</si>
  <si>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</si>
  <si>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</si>
  <si>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</si>
  <si>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</si>
  <si>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</si>
  <si>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</si>
  <si>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</si>
  <si>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</si>
  <si>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</si>
  <si>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</si>
  <si>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</si>
  <si>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</si>
  <si>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</si>
  <si>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</si>
  <si>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</si>
  <si>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</si>
  <si>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</si>
  <si>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</si>
  <si>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</si>
  <si>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</si>
  <si>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</si>
  <si>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</si>
  <si>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</si>
  <si>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</si>
  <si>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</si>
  <si>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</si>
  <si>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</si>
  <si>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</si>
  <si>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</si>
  <si>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</si>
  <si>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</si>
  <si>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</si>
  <si>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</si>
  <si>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</si>
  <si>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</si>
  <si>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</si>
  <si>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</si>
  <si>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</si>
  <si>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</si>
  <si>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</si>
  <si>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</si>
  <si>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</si>
  <si>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</si>
  <si>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</si>
  <si>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</si>
  <si>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</si>
  <si>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</si>
  <si>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</si>
  <si>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</si>
  <si>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</si>
  <si>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</si>
  <si>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</si>
  <si>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</si>
  <si>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</si>
  <si>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</si>
  <si>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</si>
  <si>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</si>
  <si>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</si>
  <si>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</si>
  <si>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</si>
  <si>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</si>
  <si>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</si>
  <si>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</si>
  <si>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</si>
  <si>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</si>
  <si>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</si>
  <si>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</si>
  <si>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</si>
  <si>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</si>
  <si>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</si>
  <si>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</si>
  <si>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</si>
  <si>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</si>
  <si>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</si>
  <si>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</si>
  <si>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</si>
  <si>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</si>
  <si>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</si>
  <si>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</si>
  <si>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</si>
  <si>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</si>
  <si>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</si>
  <si>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</si>
  <si>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</si>
  <si>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</si>
  <si>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</si>
  <si>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</si>
  <si>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</si>
  <si>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</si>
  <si>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</si>
  <si>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</si>
  <si>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</si>
  <si>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</si>
  <si>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</si>
  <si>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</si>
  <si>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</si>
  <si>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</si>
  <si>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</si>
  <si>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</si>
  <si>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</si>
  <si>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</si>
  <si>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</si>
  <si>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</si>
  <si>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</si>
  <si>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</si>
  <si>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</si>
  <si>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</si>
  <si>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</si>
  <si>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</si>
  <si>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</si>
  <si>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</si>
  <si>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</si>
  <si>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</si>
  <si>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</si>
  <si>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</si>
  <si>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</si>
  <si>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</si>
  <si>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</si>
  <si>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</si>
  <si>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</si>
  <si>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</si>
  <si>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</si>
  <si>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</si>
  <si>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</si>
  <si>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</si>
  <si>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</si>
  <si>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</si>
  <si>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</si>
  <si>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</si>
  <si>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</si>
  <si>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</si>
  <si>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</si>
  <si>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</si>
  <si>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</si>
  <si>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</si>
  <si>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</si>
  <si>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</si>
  <si>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</si>
  <si>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</si>
  <si>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</si>
  <si>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</si>
  <si>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</si>
  <si>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</si>
  <si>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</si>
  <si>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</si>
  <si>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</si>
  <si>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</si>
  <si>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</si>
  <si>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</si>
  <si>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</si>
  <si>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</si>
  <si>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</si>
  <si>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</si>
  <si>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</si>
  <si>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</si>
  <si>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</si>
  <si>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</si>
  <si>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</si>
  <si>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</si>
  <si>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</si>
  <si>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</si>
  <si>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</si>
  <si>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</si>
  <si>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</si>
  <si>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</si>
  <si>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</si>
  <si>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</si>
  <si>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</si>
  <si>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</si>
  <si>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</si>
  <si>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</si>
  <si>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</si>
  <si>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</si>
  <si>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</si>
  <si>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</si>
  <si>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</si>
  <si>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</si>
  <si>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</si>
  <si>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</si>
  <si>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</si>
  <si>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</si>
  <si>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</si>
  <si>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</si>
  <si>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</si>
  <si>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</si>
  <si>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</si>
  <si>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</si>
  <si>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</si>
  <si>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</si>
  <si>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</si>
  <si>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</si>
  <si>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</si>
  <si>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</si>
  <si>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</si>
  <si>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</si>
  <si>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</si>
  <si>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</si>
  <si>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</si>
  <si>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</si>
  <si>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</si>
  <si>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</si>
  <si>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</si>
  <si>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</si>
  <si>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</si>
  <si>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</si>
  <si>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</si>
  <si>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</si>
  <si>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</si>
  <si>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</si>
  <si>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</si>
  <si>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</si>
  <si>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</si>
  <si>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</si>
  <si>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</si>
  <si>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</si>
  <si>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</si>
  <si>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</si>
  <si>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</si>
  <si>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</si>
  <si>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</si>
  <si>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</si>
  <si>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</si>
  <si>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</si>
  <si>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</si>
  <si>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</si>
  <si>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</si>
  <si>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</si>
  <si>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</si>
  <si>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</si>
  <si>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</si>
  <si>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</si>
  <si>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</si>
  <si>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</si>
  <si>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</si>
  <si>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</si>
  <si>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</si>
  <si>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</si>
  <si>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</si>
  <si>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</si>
  <si>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</si>
  <si>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</si>
  <si>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</si>
  <si>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</si>
  <si>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</si>
  <si>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</si>
  <si>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</si>
  <si>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</si>
  <si>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</si>
  <si>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</si>
  <si>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</si>
  <si>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</si>
  <si>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</si>
  <si>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</si>
  <si>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</si>
  <si>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</si>
  <si>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</si>
  <si>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</si>
  <si>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</si>
  <si>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</si>
  <si>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</si>
  <si>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</si>
  <si>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</si>
  <si>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</si>
  <si>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</si>
  <si>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</si>
  <si>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</si>
  <si>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</si>
  <si>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</si>
  <si>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</si>
  <si>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</si>
  <si>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</si>
  <si>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</si>
  <si>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</si>
  <si>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</si>
  <si>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</si>
  <si>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</si>
  <si>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</si>
  <si>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</si>
  <si>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</si>
  <si>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</si>
  <si>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</si>
  <si>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</si>
  <si>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</si>
  <si>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</si>
  <si>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</si>
  <si>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</si>
  <si>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</si>
  <si>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</si>
  <si>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</si>
  <si>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</si>
  <si>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</si>
  <si>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</si>
  <si>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</si>
  <si>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</si>
  <si>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</si>
  <si>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</si>
  <si>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</si>
  <si>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</si>
  <si>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</si>
  <si>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</si>
  <si>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</si>
  <si>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</si>
  <si>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</si>
  <si>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</si>
  <si>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</si>
  <si>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</si>
  <si>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</si>
  <si>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</si>
  <si>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</si>
  <si>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</si>
  <si>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</si>
  <si>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</si>
  <si>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</si>
  <si>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</si>
  <si>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</si>
  <si>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</si>
  <si>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</si>
  <si>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</si>
  <si>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</si>
  <si>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</si>
  <si>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</si>
  <si>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</si>
  <si>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</si>
  <si>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</si>
  <si>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</si>
  <si>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</si>
  <si>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</si>
  <si>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</si>
  <si>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</si>
  <si>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</si>
  <si>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</si>
  <si>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</si>
  <si>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</si>
  <si>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</si>
  <si>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</si>
  <si>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</si>
  <si>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</si>
  <si>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</si>
  <si>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</si>
  <si>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</si>
  <si>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</si>
  <si>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</si>
  <si>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</si>
  <si>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</si>
  <si>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</si>
  <si>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</si>
  <si>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</si>
  <si>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</si>
  <si>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</si>
  <si>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</si>
  <si>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</si>
  <si>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</si>
  <si>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</si>
  <si>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</si>
  <si>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</si>
  <si>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</si>
  <si>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</si>
  <si>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</si>
  <si>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</si>
  <si>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</si>
  <si>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</si>
  <si>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</si>
  <si>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</si>
  <si>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</si>
  <si>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</si>
  <si>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</si>
  <si>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</si>
  <si>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</si>
  <si>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</si>
  <si>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</si>
  <si>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</si>
  <si>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</si>
  <si>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</si>
  <si>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</si>
  <si>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</si>
  <si>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</si>
  <si>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</si>
  <si>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</si>
  <si>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</si>
  <si>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</si>
  <si>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</si>
  <si>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</si>
  <si>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</si>
  <si>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</si>
  <si>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</si>
  <si>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</si>
  <si>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</si>
  <si>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</si>
  <si>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</si>
  <si>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</si>
  <si>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</si>
  <si>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</si>
  <si>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</si>
  <si>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</si>
  <si>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</si>
  <si>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</si>
  <si>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</si>
  <si>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</si>
  <si>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</si>
  <si>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</si>
  <si>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</si>
  <si>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</si>
  <si>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</si>
  <si>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</si>
  <si>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</si>
  <si>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</si>
  <si>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</si>
  <si>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</si>
  <si>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</si>
  <si>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</si>
  <si>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</si>
  <si>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</si>
  <si>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</si>
  <si>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</si>
  <si>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</si>
  <si>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</si>
  <si>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</si>
  <si>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</si>
  <si>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</si>
  <si>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</si>
  <si>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</si>
  <si>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</si>
  <si>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</si>
  <si>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</si>
  <si>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</si>
  <si>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</si>
  <si>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</si>
  <si>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</si>
  <si>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</si>
  <si>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</si>
  <si>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</si>
  <si>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</si>
  <si>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</si>
  <si>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</si>
  <si>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</si>
  <si>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</si>
  <si>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</si>
  <si>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</si>
  <si>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</si>
  <si>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</si>
  <si>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</si>
  <si>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</si>
  <si>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</si>
  <si>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</si>
  <si>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</si>
  <si>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</si>
  <si>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</si>
  <si>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</si>
  <si>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</si>
  <si>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</si>
  <si>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</si>
  <si>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</si>
  <si>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</si>
  <si>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</si>
  <si>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</si>
  <si>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</si>
  <si>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</si>
  <si>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</si>
  <si>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</si>
  <si>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</si>
  <si>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</si>
  <si>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</si>
  <si>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</si>
  <si>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</si>
  <si>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</si>
  <si>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</si>
  <si>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</si>
  <si>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</si>
  <si>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</si>
  <si>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</si>
  <si>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</si>
  <si>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</si>
  <si>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</si>
  <si>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</si>
  <si>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</si>
  <si>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</si>
  <si>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</si>
  <si>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</si>
  <si>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</si>
  <si>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</si>
  <si>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</si>
  <si>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</si>
  <si>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</si>
  <si>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</si>
  <si>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</si>
  <si>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</si>
  <si>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</si>
  <si>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</si>
  <si>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</si>
  <si>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</si>
  <si>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</si>
  <si>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</si>
  <si>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</si>
  <si>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</si>
  <si>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</si>
  <si>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</si>
  <si>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</si>
  <si>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</si>
  <si>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</si>
  <si>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</si>
  <si>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</si>
  <si>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</si>
  <si>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</si>
  <si>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</si>
  <si>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</si>
  <si>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</si>
  <si>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</si>
  <si>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</si>
  <si>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</si>
  <si>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</si>
  <si>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</si>
  <si>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</si>
  <si>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</si>
  <si>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</si>
  <si>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</si>
  <si>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</si>
  <si>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</si>
  <si>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</si>
  <si>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</si>
  <si>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</si>
  <si>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</si>
  <si>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</si>
  <si>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</si>
  <si>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</si>
  <si>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</si>
  <si>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</si>
  <si>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</si>
  <si>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</si>
  <si>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</si>
  <si>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</si>
  <si>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</si>
  <si>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</si>
  <si>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</si>
  <si>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</si>
  <si>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</si>
  <si>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</si>
  <si>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</si>
  <si>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</si>
  <si>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</si>
  <si>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</si>
  <si>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</si>
  <si>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</si>
  <si>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</si>
  <si>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</si>
  <si>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</si>
  <si>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</si>
  <si>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</si>
  <si>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</si>
  <si>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</si>
  <si>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</si>
  <si>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</si>
  <si>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</si>
  <si>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</si>
  <si>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</si>
  <si>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</si>
  <si>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</si>
  <si>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</si>
  <si>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</si>
  <si>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</si>
  <si>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</si>
  <si>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</si>
  <si>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</si>
  <si>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</si>
  <si>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</si>
  <si>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</si>
  <si>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</si>
  <si>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</si>
  <si>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</si>
  <si>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</si>
  <si>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</si>
  <si>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</si>
  <si>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</si>
  <si>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</si>
  <si>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</si>
  <si>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</si>
  <si>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</si>
  <si>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</si>
  <si>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</si>
  <si>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</si>
  <si>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</si>
  <si>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</si>
  <si>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</si>
  <si>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</si>
  <si>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</si>
  <si>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</si>
  <si>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</si>
  <si>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</si>
  <si>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</si>
  <si>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</si>
  <si>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</si>
  <si>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</si>
  <si>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</si>
  <si>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</si>
  <si>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</si>
  <si>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</si>
  <si>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</si>
  <si>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</si>
  <si>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</si>
  <si>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</si>
  <si>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</si>
  <si>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</si>
  <si>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</si>
  <si>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</si>
  <si>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</si>
  <si>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</si>
  <si>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</si>
  <si>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</si>
  <si>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</si>
  <si>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</si>
  <si>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</si>
  <si>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</si>
  <si>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</si>
  <si>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</si>
  <si>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</si>
  <si>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</si>
  <si>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</si>
  <si>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</si>
  <si>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</si>
  <si>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</si>
  <si>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</si>
  <si>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</si>
  <si>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</si>
  <si>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</si>
  <si>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</si>
  <si>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</si>
  <si>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</si>
  <si>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</si>
  <si>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</si>
  <si>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</si>
  <si>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</si>
  <si>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</si>
  <si>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</si>
  <si>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</si>
  <si>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</si>
  <si>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</si>
  <si>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</si>
  <si>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</si>
  <si>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</si>
  <si>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</si>
  <si>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</si>
  <si>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</si>
  <si>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</si>
  <si>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</si>
  <si>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</si>
  <si>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</si>
  <si>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</si>
  <si>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</si>
  <si>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</si>
  <si>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</si>
  <si>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</si>
  <si>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</si>
  <si>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</si>
  <si>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</si>
  <si>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</si>
  <si>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</si>
  <si>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</si>
  <si>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</si>
  <si>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</si>
  <si>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</si>
  <si>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</si>
  <si>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</si>
  <si>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</si>
  <si>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</si>
  <si>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</si>
  <si>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</si>
  <si>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</si>
  <si>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</si>
  <si>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</si>
  <si>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</si>
  <si>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</si>
  <si>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</si>
  <si>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</si>
  <si>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</si>
  <si>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</si>
  <si>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</si>
  <si>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</si>
  <si>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</si>
  <si>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</si>
  <si>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</si>
  <si>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</si>
  <si>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</si>
  <si>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</si>
  <si>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</si>
  <si>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</si>
  <si>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</si>
  <si>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</si>
  <si>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</si>
  <si>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</si>
  <si>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</si>
  <si>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</si>
  <si>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</si>
  <si>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</si>
  <si>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</si>
  <si>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</si>
  <si>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</si>
  <si>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</si>
  <si>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</si>
  <si>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</si>
  <si>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</si>
  <si>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</si>
  <si>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</si>
  <si>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</si>
  <si>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</si>
  <si>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</si>
  <si>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</si>
  <si>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</si>
  <si>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</si>
  <si>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</si>
  <si>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</si>
  <si>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</si>
  <si>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</si>
  <si>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</si>
  <si>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</si>
  <si>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</si>
  <si>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</si>
  <si>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</si>
  <si>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</si>
  <si>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</si>
  <si>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</si>
  <si>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</si>
  <si>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</si>
  <si>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</si>
  <si>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</si>
  <si>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</si>
  <si>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</si>
  <si>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</si>
  <si>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</si>
  <si>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</si>
  <si>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</si>
  <si>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</si>
  <si>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</si>
  <si>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</si>
  <si>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</si>
  <si>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</si>
  <si>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</si>
  <si>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</si>
  <si>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</si>
  <si>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</si>
  <si>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</si>
  <si>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</si>
  <si>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</si>
  <si>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</si>
  <si>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</si>
  <si>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</si>
  <si>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</si>
  <si>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</si>
  <si>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</si>
  <si>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</si>
  <si>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</si>
  <si>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</si>
  <si>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</si>
  <si>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</si>
  <si>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</si>
  <si>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</si>
  <si>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</si>
  <si>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</si>
  <si>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</si>
  <si>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</si>
  <si>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</si>
  <si>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</si>
  <si>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</si>
  <si>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</si>
  <si>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</si>
  <si>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</si>
  <si>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</si>
  <si>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</si>
  <si>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</si>
  <si>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</si>
  <si>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</si>
  <si>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</si>
  <si>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</si>
  <si>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</si>
  <si>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</si>
  <si>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</si>
  <si>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</si>
  <si>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</si>
  <si>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</si>
  <si>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</si>
  <si>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</si>
  <si>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</si>
  <si>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</si>
  <si>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</si>
  <si>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</si>
  <si>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</si>
  <si>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</si>
  <si>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</si>
  <si>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</si>
  <si>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</si>
  <si>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</si>
  <si>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</si>
  <si>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</si>
  <si>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</si>
  <si>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</si>
  <si>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</si>
  <si>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</si>
  <si>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</si>
  <si>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</si>
  <si>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</si>
  <si>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</si>
  <si>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</si>
  <si>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</si>
  <si>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</si>
  <si>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</si>
  <si>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</si>
  <si>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</si>
  <si>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</si>
  <si>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</si>
  <si>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</si>
  <si>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</si>
  <si>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</si>
  <si>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</si>
  <si>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</si>
  <si>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</si>
  <si>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</si>
  <si>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</si>
  <si>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</si>
  <si>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</si>
  <si>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</si>
  <si>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</si>
  <si>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</si>
  <si>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</si>
  <si>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</si>
  <si>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</si>
  <si>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</si>
  <si>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</si>
  <si>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</si>
  <si>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</si>
  <si>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</si>
  <si>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</si>
  <si>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</si>
  <si>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</si>
  <si>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</si>
  <si>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</si>
  <si>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</si>
  <si>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</si>
  <si>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</si>
  <si>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</si>
  <si>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</si>
  <si>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</si>
  <si>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</si>
  <si>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</si>
  <si>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</si>
  <si>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</si>
  <si>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</si>
  <si>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</si>
  <si>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</si>
  <si>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</si>
  <si>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</si>
  <si>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</si>
  <si>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</si>
  <si>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</si>
  <si>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</si>
  <si>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</si>
  <si>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</si>
  <si>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</si>
  <si>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</si>
  <si>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</si>
  <si>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</si>
  <si>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</si>
  <si>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</si>
  <si>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</si>
  <si>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</si>
  <si>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</si>
  <si>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</si>
  <si>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</si>
  <si>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</si>
  <si>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</si>
  <si>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</si>
  <si>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</si>
  <si>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</si>
  <si>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</si>
  <si>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</si>
  <si>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</si>
  <si>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</si>
  <si>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</si>
  <si>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</si>
  <si>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</si>
  <si>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</si>
  <si>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</si>
  <si>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</si>
  <si>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</si>
  <si>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</si>
  <si>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</si>
  <si>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</si>
  <si>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</si>
  <si>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</si>
  <si>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</si>
  <si>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</si>
  <si>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</si>
  <si>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</si>
  <si>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</si>
  <si>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</si>
  <si>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</si>
  <si>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</si>
  <si>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</si>
  <si>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</si>
  <si>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</si>
  <si>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</si>
  <si>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</si>
  <si>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</si>
  <si>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</si>
  <si>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</si>
  <si>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</si>
  <si>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</si>
  <si>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</si>
  <si>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</si>
  <si>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</si>
  <si>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</si>
  <si>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</si>
  <si>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</si>
  <si>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</si>
  <si>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</si>
  <si>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</si>
  <si>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</si>
  <si>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</si>
  <si>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</si>
  <si>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</si>
  <si>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</si>
  <si>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</si>
  <si>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</si>
  <si>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</si>
  <si>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</si>
  <si>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</si>
  <si>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</si>
  <si>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</si>
  <si>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</si>
  <si>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</si>
  <si>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</si>
  <si>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</si>
  <si>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</si>
  <si>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</si>
  <si>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</si>
  <si>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</si>
  <si>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</si>
  <si>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</si>
  <si>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</si>
  <si>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</si>
  <si>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</si>
  <si>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</si>
  <si>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</si>
  <si>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</si>
  <si>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</si>
  <si>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</si>
  <si>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</si>
  <si>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</si>
  <si>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</si>
  <si>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</si>
  <si>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</si>
  <si>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</si>
  <si>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</si>
  <si>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</si>
  <si>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</si>
  <si>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</si>
  <si>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</si>
  <si>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</si>
  <si>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</si>
  <si>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</si>
  <si>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</si>
  <si>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</si>
  <si>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</si>
  <si>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</si>
  <si>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</si>
  <si>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</si>
  <si>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</si>
  <si>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</si>
  <si>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</si>
  <si>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</si>
  <si>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</si>
  <si>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</si>
  <si>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</si>
  <si>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</si>
  <si>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</si>
  <si>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</si>
  <si>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</si>
  <si>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</si>
  <si>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</si>
  <si>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</si>
  <si>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</si>
  <si>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</si>
  <si>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</si>
  <si>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</si>
  <si>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</si>
  <si>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</si>
  <si>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</si>
  <si>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</si>
  <si>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</si>
  <si>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</si>
  <si>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</si>
  <si>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</si>
  <si>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</si>
  <si>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</si>
  <si>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</si>
  <si>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</si>
  <si>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</si>
  <si>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</si>
  <si>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</si>
  <si>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</si>
  <si>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</si>
  <si>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</si>
  <si>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</si>
  <si>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</si>
  <si>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</si>
  <si>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</si>
  <si>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</si>
  <si>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</si>
  <si>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</si>
  <si>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</si>
  <si>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</si>
  <si>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</si>
  <si>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</si>
  <si>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</si>
  <si>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</si>
  <si>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</si>
  <si>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</si>
  <si>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</si>
  <si>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</si>
  <si>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</si>
  <si>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</si>
  <si>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</si>
  <si>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</si>
  <si>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</si>
  <si>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</si>
  <si>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</si>
  <si>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</si>
  <si>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</si>
  <si>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</si>
  <si>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</si>
  <si>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</si>
  <si>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</si>
  <si>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</si>
  <si>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</si>
  <si>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</si>
  <si>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</si>
  <si>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</si>
  <si>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</si>
  <si>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</si>
  <si>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</si>
  <si>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</si>
  <si>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</si>
  <si>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</si>
  <si>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</si>
  <si>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</si>
  <si>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</si>
  <si>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</si>
  <si>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</si>
  <si>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</si>
  <si>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</si>
  <si>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</si>
  <si>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</si>
  <si>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</si>
  <si>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</si>
  <si>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</si>
  <si>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</si>
  <si>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</si>
  <si>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</si>
  <si>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</si>
  <si>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</si>
  <si>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</si>
  <si>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</si>
  <si>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</si>
  <si>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</si>
  <si>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</si>
  <si>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</si>
  <si>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</si>
  <si>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</si>
  <si>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</si>
  <si>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</si>
  <si>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</si>
  <si>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</si>
  <si>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</si>
  <si>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</si>
  <si>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</si>
  <si>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</si>
  <si>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</si>
  <si>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</si>
  <si>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</si>
  <si>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</si>
  <si>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</si>
  <si>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</si>
  <si>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</si>
  <si>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</si>
  <si>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</si>
  <si>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</si>
  <si>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</si>
  <si>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</si>
  <si>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</si>
  <si>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</si>
  <si>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</si>
  <si>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</si>
  <si>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</si>
  <si>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</si>
  <si>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</si>
  <si>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</si>
  <si>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</si>
  <si>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</si>
  <si>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</si>
  <si>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</si>
  <si>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</si>
  <si>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</si>
  <si>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</si>
  <si>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</si>
  <si>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</si>
  <si>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</si>
  <si>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</si>
  <si>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</si>
  <si>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</si>
  <si>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</si>
  <si>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</si>
  <si>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</si>
  <si>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</si>
  <si>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</si>
  <si>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</si>
  <si>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</si>
  <si>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</si>
  <si>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</si>
  <si>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</si>
  <si>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</si>
  <si>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</si>
  <si>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</si>
  <si>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</si>
  <si>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</si>
  <si>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</si>
  <si>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</si>
  <si>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</si>
  <si>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</si>
  <si>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</si>
  <si>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</si>
  <si>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</si>
  <si>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</si>
  <si>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</si>
  <si>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</si>
  <si>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</si>
  <si>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</si>
  <si>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</si>
  <si>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</si>
  <si>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</si>
  <si>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</si>
  <si>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</si>
  <si>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</si>
  <si>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</si>
  <si>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</si>
  <si>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</si>
  <si>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</si>
  <si>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</si>
  <si>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</si>
  <si>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</si>
  <si>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</si>
  <si>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</si>
  <si>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</si>
  <si>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</si>
  <si>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</si>
  <si>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</si>
  <si>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</si>
  <si>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</si>
  <si>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</si>
  <si>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</si>
  <si>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</si>
  <si>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</si>
  <si>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</si>
  <si>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</si>
  <si>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</si>
  <si>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</si>
  <si>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</si>
  <si>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</si>
  <si>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</si>
  <si>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</si>
  <si>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</si>
  <si>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</si>
  <si>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</si>
  <si>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</si>
  <si>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</si>
  <si>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</si>
  <si>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</si>
  <si>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</si>
  <si>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</si>
  <si>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</si>
  <si>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</si>
  <si>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</si>
  <si>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</si>
  <si>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</si>
  <si>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</si>
  <si>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</si>
  <si>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</si>
  <si>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</si>
  <si>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</si>
  <si>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</si>
  <si>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</si>
  <si>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</si>
  <si>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</si>
  <si>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</si>
  <si>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</si>
  <si>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</si>
  <si>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</si>
  <si>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</si>
  <si>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</si>
  <si>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</si>
  <si>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</si>
  <si>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</si>
  <si>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</si>
  <si>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</si>
  <si>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</si>
  <si>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</si>
  <si>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</si>
  <si>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</si>
  <si>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</si>
  <si>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</si>
  <si>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</si>
  <si>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</si>
  <si>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</si>
  <si>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</si>
  <si>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</si>
  <si>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</si>
  <si>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</si>
  <si>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</si>
  <si>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</si>
  <si>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</si>
  <si>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</si>
  <si>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</si>
  <si>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</si>
  <si>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</si>
  <si>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</si>
  <si>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</si>
  <si>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</si>
  <si>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</si>
  <si>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</si>
  <si>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</si>
  <si>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</si>
  <si>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</si>
  <si>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</si>
  <si>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</si>
  <si>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</si>
  <si>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</si>
  <si>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</si>
  <si>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</si>
  <si>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</si>
  <si>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</si>
  <si>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</si>
  <si>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</si>
  <si>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</si>
  <si>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</si>
  <si>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</si>
  <si>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</si>
  <si>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</si>
  <si>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</si>
  <si>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</si>
  <si>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</si>
  <si>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</si>
  <si>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</si>
  <si>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</si>
  <si>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</si>
  <si>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</si>
  <si>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</si>
  <si>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</si>
  <si>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</si>
  <si>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</si>
  <si>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</si>
  <si>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</si>
  <si>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</si>
  <si>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</si>
  <si>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</si>
  <si>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</si>
  <si>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</si>
  <si>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</si>
  <si>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</si>
  <si>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</si>
  <si>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</si>
  <si>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</si>
  <si>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</si>
  <si>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</si>
  <si>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</si>
  <si>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</si>
  <si>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</si>
  <si>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</si>
  <si>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</si>
  <si>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</si>
  <si>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</si>
  <si>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</si>
  <si>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</si>
  <si>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</si>
  <si>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</si>
  <si>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</si>
  <si>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</si>
  <si>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</si>
  <si>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</si>
  <si>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</si>
  <si>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</si>
  <si>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</si>
  <si>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</si>
  <si>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</si>
  <si>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</si>
  <si>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</si>
  <si>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</si>
  <si>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</si>
  <si>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</si>
  <si>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</si>
  <si>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</si>
  <si>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</si>
  <si>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</si>
  <si>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</si>
  <si>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</si>
  <si>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</si>
  <si>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</si>
  <si>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</si>
  <si>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</si>
  <si>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</si>
  <si>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</si>
  <si>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</si>
  <si>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</si>
  <si>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</si>
  <si>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</si>
  <si>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</si>
  <si>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</si>
  <si>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</si>
  <si>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</si>
  <si>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</si>
  <si>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</si>
  <si>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</si>
  <si>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</si>
  <si>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</si>
  <si>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</si>
  <si>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</si>
  <si>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</si>
  <si>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</si>
  <si>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</si>
  <si>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</si>
  <si>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</si>
  <si>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</si>
  <si>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</si>
  <si>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</si>
  <si>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</si>
  <si>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</si>
  <si>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</si>
  <si>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</si>
  <si>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</si>
  <si>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</si>
  <si>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</si>
  <si>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</si>
  <si>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</si>
  <si>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</si>
  <si>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</si>
  <si>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</si>
  <si>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</si>
  <si>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</si>
  <si>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</si>
  <si>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</si>
  <si>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</si>
  <si>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</si>
  <si>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</si>
  <si>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</si>
  <si>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</si>
  <si>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</si>
  <si>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</si>
  <si>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</si>
  <si>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</si>
  <si>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</si>
  <si>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</si>
  <si>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</si>
  <si>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</si>
  <si>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</si>
  <si>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</si>
  <si>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</si>
  <si>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</si>
  <si>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</si>
  <si>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</si>
  <si>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</si>
  <si>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</si>
  <si>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</si>
  <si>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</si>
  <si>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</si>
  <si>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</si>
  <si>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</si>
  <si>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</si>
  <si>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</si>
  <si>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</si>
  <si>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</si>
  <si>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</si>
  <si>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</si>
  <si>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</si>
  <si>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</si>
  <si>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</si>
  <si>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</si>
  <si>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</si>
  <si>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</si>
  <si>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</si>
  <si>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</si>
  <si>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</si>
  <si>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</si>
  <si>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</si>
  <si>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</si>
  <si>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</si>
  <si>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</si>
  <si>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</si>
  <si>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</si>
  <si>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</si>
  <si>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</si>
  <si>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</si>
  <si>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</si>
  <si>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</si>
  <si>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</si>
  <si>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</si>
  <si>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</si>
  <si>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</si>
  <si>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</si>
  <si>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</si>
  <si>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</si>
  <si>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</si>
  <si>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</si>
  <si>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</si>
  <si>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</si>
  <si>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</si>
  <si>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</si>
  <si>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</si>
  <si>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</si>
  <si>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</si>
  <si>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</si>
  <si>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</si>
  <si>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</si>
  <si>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</si>
  <si>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</si>
  <si>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</si>
  <si>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</si>
  <si>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</si>
  <si>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</si>
  <si>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</si>
  <si>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</si>
  <si>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</si>
  <si>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</si>
  <si>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</si>
  <si>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</si>
  <si>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</si>
  <si>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</si>
  <si>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</si>
  <si>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</si>
  <si>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</si>
  <si>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</si>
  <si>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</si>
  <si>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</si>
  <si>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</si>
  <si>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</si>
  <si>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</si>
  <si>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</si>
  <si>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</si>
  <si>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</si>
  <si>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</si>
  <si>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</si>
  <si>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</si>
  <si>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</si>
  <si>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</si>
  <si>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</si>
  <si>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</si>
  <si>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</si>
  <si>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</si>
  <si>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</si>
  <si>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</si>
  <si>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</si>
  <si>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</si>
  <si>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</si>
  <si>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</si>
  <si>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</si>
  <si>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</si>
  <si>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</si>
  <si>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</si>
  <si>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</si>
  <si>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</si>
  <si>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</si>
  <si>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</si>
  <si>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</si>
  <si>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</si>
  <si>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</si>
  <si>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</si>
  <si>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</si>
  <si>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</si>
  <si>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</si>
  <si>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</si>
  <si>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</si>
  <si>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</si>
  <si>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</si>
  <si>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</si>
  <si>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</si>
  <si>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</si>
  <si>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</si>
  <si>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</si>
  <si>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</si>
  <si>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</si>
  <si>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</si>
  <si>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</si>
  <si>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</si>
  <si>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</si>
  <si>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</si>
  <si>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</si>
  <si>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</si>
  <si>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</si>
  <si>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</si>
  <si>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</si>
  <si>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</si>
  <si>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</si>
  <si>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</si>
  <si>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</si>
  <si>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</si>
  <si>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</si>
  <si>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</si>
  <si>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</si>
  <si>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</si>
  <si>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</si>
  <si>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</si>
  <si>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</si>
  <si>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</si>
  <si>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</si>
  <si>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</si>
  <si>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</si>
  <si>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</si>
  <si>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</si>
  <si>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</si>
  <si>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</si>
  <si>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</si>
  <si>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</si>
  <si>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</si>
  <si>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</si>
  <si>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</si>
  <si>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</si>
  <si>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</si>
  <si>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</si>
  <si>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</si>
  <si>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</si>
  <si>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</si>
  <si>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</si>
  <si>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</si>
  <si>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</si>
  <si>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</si>
  <si>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</si>
  <si>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</si>
  <si>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</si>
  <si>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</si>
  <si>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</si>
  <si>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</si>
  <si>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</si>
  <si>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</si>
  <si>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</si>
  <si>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</si>
  <si>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</si>
  <si>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</si>
  <si>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</si>
  <si>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</si>
  <si>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</si>
  <si>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</si>
  <si>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</si>
  <si>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</si>
  <si>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</si>
  <si>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</si>
  <si>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</si>
  <si>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</si>
  <si>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</si>
  <si>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</si>
  <si>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</si>
  <si>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</si>
  <si>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</si>
  <si>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</si>
  <si>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</si>
  <si>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</si>
  <si>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</si>
  <si>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</si>
  <si>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</si>
  <si>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</si>
  <si>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</si>
  <si>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</si>
  <si>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</si>
  <si>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</si>
  <si>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</si>
  <si>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</si>
  <si>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</si>
  <si>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</si>
  <si>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</si>
  <si>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</si>
  <si>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</si>
  <si>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</si>
  <si>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</si>
  <si>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</si>
  <si>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</si>
  <si>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</si>
  <si>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</si>
  <si>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</si>
  <si>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</si>
  <si>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</si>
  <si>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</si>
  <si>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</si>
  <si>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</si>
  <si>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</si>
  <si>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</si>
  <si>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</si>
  <si>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</si>
  <si>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</si>
  <si>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</si>
  <si>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</si>
  <si>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</si>
  <si>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</si>
  <si>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</si>
  <si>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</si>
  <si>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</si>
  <si>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</si>
  <si>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</si>
  <si>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</si>
  <si>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</si>
  <si>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</si>
  <si>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</si>
  <si>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</si>
  <si>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</si>
  <si>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</si>
  <si>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</si>
  <si>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</si>
  <si>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</si>
  <si>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</si>
  <si>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</si>
  <si>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</si>
  <si>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</si>
  <si>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</si>
  <si>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</si>
  <si>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</si>
  <si>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</si>
  <si>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</si>
  <si>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</si>
  <si>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</si>
  <si>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</si>
  <si>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</si>
  <si>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</si>
  <si>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</si>
  <si>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</si>
  <si>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</si>
  <si>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</si>
  <si>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</si>
  <si>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</si>
  <si>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</si>
  <si>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</si>
  <si>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</si>
  <si>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</si>
  <si>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</si>
  <si>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</si>
  <si>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</si>
  <si>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</si>
  <si>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</si>
  <si>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</si>
  <si>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</si>
  <si>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</si>
  <si>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</si>
  <si>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</si>
  <si>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</si>
  <si>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</si>
  <si>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</si>
  <si>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</si>
  <si>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</si>
  <si>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</si>
  <si>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</si>
  <si>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</si>
  <si>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</si>
  <si>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</si>
  <si>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</si>
  <si>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</si>
  <si>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</si>
  <si>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</si>
  <si>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</si>
  <si>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</si>
  <si>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</si>
  <si>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</si>
  <si>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</si>
  <si>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</si>
  <si>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</si>
  <si>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</si>
  <si>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</si>
  <si>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</si>
  <si>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</si>
  <si>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</si>
  <si>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</si>
  <si>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</si>
  <si>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</si>
  <si>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</si>
  <si>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</si>
  <si>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</si>
  <si>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</si>
  <si>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</si>
  <si>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</si>
  <si>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</si>
  <si>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</si>
  <si>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</si>
  <si>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</si>
  <si>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</si>
  <si>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</si>
  <si>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</si>
  <si>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</si>
  <si>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</si>
  <si>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</si>
  <si>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</si>
  <si>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</si>
  <si>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</si>
  <si>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</si>
  <si>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</si>
  <si>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</si>
  <si>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</si>
  <si>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</si>
  <si>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</si>
  <si>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</si>
  <si>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</si>
  <si>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</si>
  <si>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</si>
  <si>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</si>
  <si>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</si>
  <si>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</si>
  <si>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</si>
  <si>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</si>
  <si>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</si>
  <si>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</si>
  <si>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</si>
  <si>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</si>
  <si>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</si>
  <si>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</si>
  <si>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</si>
  <si>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</si>
  <si>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</si>
  <si>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</si>
  <si>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</si>
  <si>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</si>
  <si>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</si>
  <si>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</si>
  <si>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</si>
  <si>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</si>
  <si>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</si>
  <si>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</si>
  <si>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</si>
  <si>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</si>
  <si>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</si>
  <si>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</si>
  <si>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</si>
  <si>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</si>
  <si>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</si>
  <si>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</si>
  <si>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</si>
  <si>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</si>
  <si>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</si>
  <si>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</si>
  <si>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</si>
  <si>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</si>
  <si>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</si>
  <si>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</si>
  <si>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</si>
  <si>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</si>
  <si>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</si>
  <si>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</si>
  <si>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</si>
  <si>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</si>
  <si>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</si>
  <si>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</si>
  <si>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</si>
  <si>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</si>
  <si>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</si>
  <si>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</si>
  <si>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</si>
  <si>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</si>
  <si>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</si>
  <si>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</si>
  <si>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</si>
  <si>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</si>
  <si>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</si>
  <si>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</si>
  <si>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</si>
  <si>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</si>
  <si>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</si>
  <si>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</si>
  <si>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</si>
  <si>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</si>
  <si>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</si>
  <si>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</si>
  <si>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</si>
  <si>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</si>
  <si>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</si>
  <si>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</si>
  <si>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</si>
  <si>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</si>
  <si>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</si>
  <si>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</si>
  <si>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</si>
  <si>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</si>
  <si>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</si>
  <si>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</si>
  <si>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</si>
  <si>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</si>
  <si>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</si>
  <si>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</si>
  <si>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</si>
  <si>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</si>
  <si>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</si>
  <si>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</si>
  <si>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</si>
  <si>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</si>
  <si>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</si>
  <si>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</si>
  <si>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</si>
  <si>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</si>
  <si>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</si>
  <si>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</si>
  <si>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</si>
  <si>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</si>
  <si>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</si>
  <si>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</si>
  <si>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</si>
  <si>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</si>
  <si>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</si>
  <si>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</si>
  <si>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</si>
  <si>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</si>
  <si>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</si>
  <si>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</si>
  <si>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</si>
  <si>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</si>
  <si>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</si>
  <si>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</si>
  <si>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</si>
  <si>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</si>
  <si>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</si>
  <si>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</si>
  <si>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</si>
  <si>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</si>
  <si>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</si>
  <si>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</si>
  <si>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</si>
  <si>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</si>
  <si>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</si>
  <si>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</si>
  <si>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</si>
  <si>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</si>
  <si>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</si>
  <si>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</si>
  <si>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</si>
  <si>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</si>
  <si>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</si>
  <si>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</si>
  <si>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</si>
  <si>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</si>
  <si>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</si>
  <si>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</si>
  <si>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</si>
  <si>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</si>
  <si>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</si>
  <si>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</si>
  <si>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</si>
  <si>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</si>
  <si>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</si>
  <si>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</si>
  <si>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</si>
  <si>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</si>
  <si>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</si>
  <si>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</si>
  <si>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</si>
  <si>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</si>
  <si>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</si>
  <si>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</si>
  <si>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</si>
  <si>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</si>
  <si>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</si>
  <si>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</si>
  <si>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</si>
  <si>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</si>
  <si>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</si>
  <si>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</si>
  <si>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</si>
  <si>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</si>
  <si>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</si>
  <si>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</si>
  <si>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</si>
  <si>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</si>
  <si>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</si>
  <si>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</si>
  <si>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</si>
  <si>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</si>
  <si>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</si>
  <si>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</si>
  <si>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</si>
  <si>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</si>
  <si>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</si>
  <si>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</si>
  <si>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</si>
  <si>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</si>
  <si>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</si>
  <si>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</si>
  <si>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</si>
  <si>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</si>
  <si>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</si>
  <si>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</si>
  <si>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</si>
  <si>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</si>
  <si>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</si>
  <si>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</si>
  <si>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</si>
  <si>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</si>
  <si>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</si>
  <si>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</si>
  <si>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</si>
  <si>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</si>
  <si>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</si>
  <si>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</si>
  <si>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</si>
  <si>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</si>
  <si>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</si>
  <si>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</si>
  <si>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</si>
  <si>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</si>
  <si>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</si>
  <si>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</si>
  <si>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</si>
  <si>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</si>
  <si>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</si>
  <si>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</si>
  <si>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</si>
  <si>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</si>
  <si>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</si>
  <si>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</si>
  <si>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</si>
  <si>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</si>
  <si>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</si>
  <si>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</si>
  <si>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</si>
  <si>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</si>
  <si>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</si>
  <si>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</si>
  <si>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</si>
  <si>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</si>
  <si>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</si>
  <si>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</si>
  <si>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</si>
  <si>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</si>
  <si>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</si>
  <si>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</si>
  <si>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</si>
  <si>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</si>
  <si>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</si>
  <si>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</si>
  <si>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</si>
  <si>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</si>
  <si>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</si>
  <si>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</si>
  <si>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</si>
  <si>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</si>
  <si>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</si>
  <si>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</si>
  <si>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</si>
  <si>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</si>
  <si>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</si>
  <si>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</si>
  <si>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</si>
  <si>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</si>
  <si>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</si>
  <si>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</si>
  <si>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</si>
  <si>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</si>
  <si>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</si>
  <si>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</si>
  <si>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</si>
  <si>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</si>
  <si>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</si>
  <si>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</si>
  <si>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</si>
  <si>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</si>
  <si>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</si>
  <si>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</si>
  <si>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</si>
  <si>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</si>
  <si>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</si>
  <si>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</si>
  <si>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</si>
  <si>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</si>
  <si>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</si>
  <si>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</si>
  <si>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</si>
  <si>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</si>
  <si>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</si>
  <si>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</si>
  <si>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</si>
  <si>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</si>
  <si>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</si>
  <si>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</si>
  <si>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</si>
  <si>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</si>
  <si>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</si>
  <si>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</si>
  <si>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</si>
  <si>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</si>
  <si>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</si>
  <si>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</si>
  <si>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</si>
  <si>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</si>
  <si>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</si>
  <si>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</si>
  <si>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</si>
  <si>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</si>
  <si>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</si>
  <si>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</si>
  <si>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</si>
  <si>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</si>
  <si>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</si>
  <si>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</si>
  <si>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</si>
  <si>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</si>
  <si>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</si>
  <si>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</si>
  <si>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</si>
  <si>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</si>
  <si>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</si>
  <si>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</si>
  <si>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</si>
  <si>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</si>
  <si>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</si>
  <si>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</si>
  <si>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</si>
  <si>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</si>
  <si>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</si>
  <si>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</si>
  <si>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</si>
  <si>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</si>
  <si>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</si>
  <si>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</si>
  <si>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</si>
  <si>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</si>
  <si>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</si>
  <si>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</si>
  <si>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</si>
  <si>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</si>
  <si>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</si>
  <si>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</si>
  <si>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</si>
  <si>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</si>
  <si>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</si>
  <si>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</si>
  <si>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</si>
  <si>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</si>
  <si>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</si>
  <si>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</si>
  <si>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</si>
  <si>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</si>
  <si>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</si>
  <si>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</si>
  <si>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</si>
  <si>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</si>
  <si>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</si>
  <si>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</si>
  <si>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</si>
  <si>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</si>
  <si>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</si>
  <si>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</si>
  <si>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</si>
  <si>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</si>
  <si>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</si>
  <si>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</si>
  <si>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</si>
  <si>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</si>
  <si>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</si>
  <si>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</si>
  <si>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</si>
  <si>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</si>
  <si>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</si>
  <si>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</si>
  <si>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</si>
  <si>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</si>
  <si>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</si>
  <si>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</si>
  <si>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</si>
  <si>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</si>
  <si>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</si>
  <si>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</si>
  <si>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</si>
  <si>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</si>
  <si>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</si>
  <si>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</si>
  <si>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</si>
  <si>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</si>
  <si>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</si>
  <si>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</si>
  <si>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</si>
  <si>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</si>
  <si>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</si>
  <si>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</si>
  <si>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</si>
  <si>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</si>
  <si>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</si>
  <si>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</si>
  <si>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</si>
  <si>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</si>
  <si>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</si>
  <si>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</si>
  <si>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</si>
  <si>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</si>
  <si>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</si>
  <si>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</si>
  <si>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</si>
  <si>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</si>
  <si>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</si>
  <si>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</si>
  <si>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</si>
  <si>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</si>
  <si>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</si>
  <si>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</si>
  <si>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</si>
  <si>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</si>
  <si>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</si>
  <si>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</si>
  <si>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</si>
  <si>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</si>
  <si>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</si>
  <si>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</si>
  <si>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</si>
  <si>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</si>
  <si>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</si>
  <si>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</si>
  <si>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</si>
  <si>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</si>
  <si>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</si>
  <si>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</si>
  <si>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</si>
  <si>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</si>
  <si>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</si>
  <si>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</si>
  <si>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</si>
  <si>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</si>
  <si>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</si>
  <si>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</si>
  <si>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</si>
  <si>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</si>
  <si>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</si>
  <si>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</si>
  <si>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</si>
  <si>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</si>
  <si>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</si>
  <si>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</si>
  <si>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</si>
  <si>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</si>
  <si>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</si>
  <si>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</si>
  <si>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</si>
  <si>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</si>
  <si>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</si>
  <si>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</si>
  <si>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</si>
  <si>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</si>
  <si>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</si>
  <si>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</si>
  <si>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</si>
  <si>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</si>
  <si>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</si>
  <si>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</si>
  <si>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</si>
  <si>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</si>
  <si>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</si>
  <si>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</si>
  <si>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</si>
  <si>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</si>
  <si>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</si>
  <si>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</si>
  <si>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</si>
  <si>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</si>
  <si>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</si>
  <si>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</si>
  <si>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</si>
  <si>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</si>
  <si>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</si>
  <si>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</si>
  <si>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</si>
  <si>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</si>
  <si>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</si>
  <si>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</si>
  <si>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</si>
  <si>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</si>
  <si>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</si>
  <si>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</si>
  <si>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</si>
  <si>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</si>
  <si>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</si>
  <si>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</si>
  <si>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</si>
  <si>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</si>
  <si>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</si>
  <si>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</si>
  <si>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</si>
  <si>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</si>
  <si>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</si>
  <si>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</si>
  <si>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</si>
  <si>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</si>
  <si>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</si>
  <si>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</si>
  <si>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</si>
  <si>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</si>
  <si>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</si>
  <si>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</si>
  <si>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</si>
  <si>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</si>
  <si>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</si>
  <si>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</si>
  <si>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</si>
  <si>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</si>
  <si>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</si>
  <si>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</si>
  <si>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</si>
  <si>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</si>
  <si>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</si>
  <si>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</si>
  <si>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</si>
  <si>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</si>
  <si>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</si>
  <si>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</si>
  <si>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</si>
  <si>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</si>
  <si>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</si>
  <si>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</si>
  <si>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</si>
  <si>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</si>
  <si>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</si>
  <si>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</si>
  <si>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</si>
  <si>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</si>
  <si>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</si>
  <si>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</si>
  <si>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</si>
  <si>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</si>
  <si>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</si>
  <si>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</si>
  <si>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</si>
  <si>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</si>
  <si>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</si>
  <si>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</si>
  <si>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</si>
  <si>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</si>
  <si>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</si>
  <si>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</si>
  <si>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</si>
  <si>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</si>
  <si>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</si>
  <si>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</si>
  <si>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</si>
  <si>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</si>
  <si>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</si>
  <si>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</si>
  <si>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</si>
  <si>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</si>
  <si>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</si>
  <si>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</si>
  <si>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</si>
  <si>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</si>
  <si>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</si>
  <si>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</si>
  <si>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</si>
  <si>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</si>
  <si>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</si>
  <si>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</si>
  <si>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</si>
  <si>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</si>
  <si>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</si>
  <si>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</si>
  <si>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</si>
  <si>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</si>
  <si>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</si>
  <si>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</si>
  <si>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</si>
  <si>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</si>
  <si>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</si>
  <si>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</si>
  <si>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</si>
  <si>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</si>
  <si>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</si>
  <si>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</si>
  <si>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</si>
  <si>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</si>
  <si>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</si>
  <si>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</si>
  <si>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</si>
  <si>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</si>
  <si>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</si>
  <si>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</si>
  <si>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</si>
  <si>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</si>
  <si>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</si>
  <si>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</si>
  <si>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</si>
  <si>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</si>
  <si>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</si>
  <si>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</si>
  <si>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</si>
  <si>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</si>
  <si>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</si>
  <si>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</si>
  <si>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</si>
  <si>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</si>
  <si>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</si>
  <si>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</si>
  <si>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</si>
  <si>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</si>
  <si>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</si>
  <si>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</si>
  <si>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</si>
  <si>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</si>
  <si>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</si>
  <si>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</si>
  <si>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</si>
  <si>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</si>
  <si>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</si>
  <si>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</si>
  <si>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</si>
  <si>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</si>
  <si>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</si>
  <si>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</si>
  <si>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</si>
  <si>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</si>
  <si>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</si>
  <si>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</si>
  <si>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</si>
  <si>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</si>
  <si>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</si>
  <si>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</si>
  <si>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</si>
  <si>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</si>
  <si>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</si>
  <si>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</si>
  <si>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</si>
  <si>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</si>
  <si>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</si>
  <si>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</si>
  <si>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</si>
  <si>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</si>
  <si>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</si>
  <si>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</si>
  <si>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</si>
  <si>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</si>
  <si>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</si>
  <si>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</si>
  <si>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</si>
  <si>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</si>
  <si>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</si>
  <si>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</si>
  <si>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</si>
  <si>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</si>
  <si>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</si>
  <si>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</si>
  <si>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</si>
  <si>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</si>
  <si>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</si>
  <si>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</si>
  <si>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</si>
  <si>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</si>
  <si>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</si>
  <si>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</si>
  <si>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</si>
  <si>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</si>
  <si>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</si>
  <si>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</si>
  <si>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</si>
  <si>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</si>
  <si>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</si>
  <si>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</si>
  <si>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</si>
  <si>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</si>
  <si>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</si>
  <si>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</si>
  <si>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</si>
  <si>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</si>
  <si>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</si>
  <si>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</si>
  <si>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</si>
  <si>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</si>
  <si>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</si>
  <si>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</si>
  <si>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</si>
  <si>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</si>
  <si>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</si>
  <si>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</si>
  <si>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</si>
  <si>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</si>
  <si>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</si>
  <si>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</si>
  <si>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</si>
  <si>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</si>
  <si>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</si>
  <si>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</si>
  <si>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</si>
  <si>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</si>
  <si>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</si>
  <si>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</si>
  <si>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</si>
  <si>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</si>
  <si>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</si>
  <si>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</si>
  <si>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</si>
  <si>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</si>
  <si>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</si>
  <si>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</si>
  <si>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</si>
  <si>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</si>
  <si>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</si>
  <si>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</si>
  <si>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</si>
  <si>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</si>
  <si>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</si>
  <si>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</si>
  <si>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</si>
  <si>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</si>
  <si>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</si>
  <si>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</si>
  <si>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</si>
  <si>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</si>
  <si>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</si>
  <si>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</si>
  <si>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</si>
  <si>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</si>
  <si>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</si>
  <si>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</si>
  <si>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</si>
  <si>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</si>
  <si>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</si>
  <si>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</si>
  <si>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</si>
  <si>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</si>
  <si>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</si>
  <si>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</si>
  <si>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</si>
  <si>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</si>
  <si>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</si>
  <si>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</si>
  <si>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</si>
  <si>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</si>
  <si>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</si>
  <si>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</si>
  <si>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</si>
  <si>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</si>
  <si>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</si>
  <si>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</si>
  <si>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</si>
  <si>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</si>
  <si>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</si>
  <si>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</si>
  <si>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</si>
  <si>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</si>
  <si>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</si>
  <si>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</si>
  <si>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</si>
  <si>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</si>
  <si>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</si>
  <si>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</si>
  <si>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</si>
  <si>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</si>
  <si>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</si>
  <si>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</si>
  <si>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</si>
  <si>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</si>
  <si>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</si>
  <si>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</si>
  <si>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</si>
  <si>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</si>
  <si>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</si>
  <si>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</si>
  <si>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</si>
  <si>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</si>
  <si>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</si>
  <si>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</si>
  <si>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</si>
  <si>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</si>
  <si>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</si>
  <si>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</si>
  <si>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</si>
  <si>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</si>
  <si>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</si>
  <si>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</si>
  <si>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</si>
  <si>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</si>
  <si>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</si>
  <si>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</si>
  <si>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</si>
  <si>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</si>
  <si>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</si>
  <si>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</si>
  <si>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</si>
  <si>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</si>
  <si>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</si>
  <si>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</si>
  <si>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</si>
  <si>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</si>
  <si>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</si>
  <si>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</si>
  <si>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</si>
  <si>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</si>
  <si>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</si>
  <si>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</si>
  <si>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</si>
  <si>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</si>
  <si>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</si>
  <si>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</si>
  <si>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</si>
  <si>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</si>
  <si>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</si>
  <si>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</si>
  <si>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</si>
  <si>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</si>
  <si>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</si>
  <si>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</si>
  <si>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</si>
  <si>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</si>
  <si>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</si>
  <si>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</si>
  <si>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</si>
  <si>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</si>
  <si>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</si>
  <si>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</si>
  <si>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</si>
  <si>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</si>
  <si>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</si>
  <si>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</si>
  <si>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</si>
  <si>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</si>
  <si>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</si>
  <si>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</si>
  <si>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</si>
  <si>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</si>
  <si>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</si>
  <si>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</si>
  <si>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</si>
  <si>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</si>
  <si>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</si>
  <si>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</si>
  <si>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</si>
  <si>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</si>
  <si>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</si>
  <si>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</si>
  <si>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</si>
  <si>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</si>
  <si>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</si>
  <si>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</si>
  <si>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</si>
  <si>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</si>
  <si>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</si>
  <si>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</si>
  <si>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</si>
  <si>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</si>
  <si>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</si>
  <si>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</si>
  <si>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</si>
  <si>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</si>
  <si>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</si>
  <si>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</si>
  <si>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</si>
  <si>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</si>
  <si>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</si>
  <si>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</si>
  <si>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</si>
  <si>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</si>
  <si>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</si>
  <si>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</si>
  <si>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</si>
  <si>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</si>
  <si>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</si>
  <si>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</si>
  <si>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</si>
  <si>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</si>
  <si>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</si>
  <si>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</si>
  <si>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</si>
  <si>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</si>
  <si>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</si>
  <si>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</si>
  <si>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</si>
  <si>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</si>
  <si>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</si>
  <si>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</si>
  <si>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</si>
  <si>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</si>
  <si>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</si>
  <si>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</si>
  <si>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</si>
  <si>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</si>
  <si>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</si>
  <si>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</si>
  <si>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</si>
  <si>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</si>
  <si>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</si>
  <si>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</si>
  <si>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</si>
  <si>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</si>
  <si>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</si>
  <si>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</si>
  <si>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</si>
  <si>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</si>
  <si>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</si>
  <si>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</si>
  <si>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</si>
  <si>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</si>
  <si>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</si>
  <si>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</si>
  <si>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</si>
  <si>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</si>
  <si>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</si>
  <si>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</si>
  <si>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</si>
  <si>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</si>
  <si>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</si>
  <si>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</si>
  <si>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</si>
  <si>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</si>
  <si>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</si>
  <si>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</si>
  <si>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</si>
  <si>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</si>
  <si>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</si>
  <si>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</si>
  <si>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</si>
  <si>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</si>
  <si>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</si>
  <si>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</si>
  <si>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</si>
  <si>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</si>
  <si>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</si>
  <si>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</si>
  <si>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</si>
  <si>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</si>
  <si>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</si>
  <si>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</si>
  <si>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</si>
  <si>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</si>
  <si>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</si>
  <si>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</si>
  <si>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</si>
  <si>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</si>
  <si>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</si>
  <si>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</si>
  <si>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</si>
  <si>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</si>
  <si>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</si>
  <si>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</si>
  <si>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</si>
  <si>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</si>
  <si>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</si>
  <si>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</si>
  <si>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</si>
  <si>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</si>
  <si>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</si>
  <si>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</si>
  <si>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</si>
  <si>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</si>
  <si>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</si>
  <si>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</si>
  <si>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</si>
  <si>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</si>
  <si>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</si>
  <si>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</si>
  <si>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</si>
  <si>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</si>
  <si>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</si>
  <si>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</si>
  <si>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</si>
  <si>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</si>
  <si>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</si>
  <si>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</si>
  <si>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</si>
  <si>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</si>
  <si>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</si>
  <si>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</si>
  <si>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</si>
  <si>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</si>
  <si>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</si>
  <si>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</si>
  <si>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</si>
  <si>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</si>
  <si>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</si>
  <si>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</si>
  <si>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</si>
  <si>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</si>
  <si>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</si>
  <si>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</si>
  <si>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</si>
  <si>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</si>
  <si>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</si>
  <si>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</si>
  <si>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</si>
  <si>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</si>
  <si>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</si>
  <si>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</si>
  <si>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</si>
  <si>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</si>
  <si>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</si>
  <si>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</si>
  <si>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</si>
  <si>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</si>
  <si>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</si>
  <si>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</si>
  <si>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</si>
  <si>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</si>
  <si>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</si>
  <si>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</si>
  <si>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</si>
  <si>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</si>
  <si>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</si>
  <si>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</si>
  <si>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</si>
  <si>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</si>
  <si>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</si>
  <si>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</si>
  <si>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</si>
  <si>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</si>
  <si>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</si>
  <si>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</si>
  <si>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</si>
  <si>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</si>
  <si>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</si>
  <si>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</si>
  <si>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</si>
  <si>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</si>
  <si>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</si>
  <si>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</si>
  <si>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</si>
  <si>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</si>
  <si>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</si>
  <si>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</si>
  <si>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</si>
  <si>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</si>
  <si>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</si>
  <si>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</si>
  <si>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</si>
  <si>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</si>
  <si>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</si>
  <si>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</si>
  <si>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</si>
  <si>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</si>
  <si>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</si>
  <si>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</si>
  <si>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</si>
  <si>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</si>
  <si>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</si>
  <si>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</si>
  <si>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</si>
  <si>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</si>
  <si>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</si>
  <si>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</si>
  <si>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</si>
  <si>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</si>
  <si>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</si>
  <si>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</si>
  <si>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</si>
  <si>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</si>
  <si>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</si>
  <si>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</si>
  <si>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</si>
  <si>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</si>
  <si>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</si>
  <si>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</si>
  <si>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</si>
  <si>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</si>
  <si>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</si>
  <si>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</si>
  <si>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</si>
  <si>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</si>
  <si>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</si>
  <si>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</si>
  <si>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</si>
  <si>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</si>
  <si>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</si>
  <si>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</si>
  <si>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</si>
  <si>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</si>
  <si>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</si>
  <si>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</si>
  <si>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</si>
  <si>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</si>
  <si>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</si>
  <si>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</si>
  <si>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</si>
  <si>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</si>
  <si>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</si>
  <si>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</si>
  <si>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</si>
  <si>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</si>
  <si>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</si>
  <si>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</si>
  <si>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</si>
  <si>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</si>
  <si>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</si>
  <si>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</si>
  <si>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</si>
  <si>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</si>
  <si>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</si>
  <si>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</si>
  <si>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</si>
  <si>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</si>
  <si>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</si>
  <si>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</si>
  <si>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</si>
  <si>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</si>
  <si>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</si>
  <si>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</si>
  <si>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</si>
  <si>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</si>
  <si>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</si>
  <si>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</si>
  <si>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</si>
  <si>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</si>
  <si>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</si>
  <si>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</si>
  <si>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</si>
  <si>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</si>
  <si>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</si>
  <si>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</si>
  <si>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</si>
  <si>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</si>
  <si>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</si>
  <si>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</si>
  <si>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</si>
  <si>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</si>
  <si>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</si>
  <si>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</si>
  <si>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</si>
  <si>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</si>
  <si>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</si>
  <si>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</si>
  <si>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</si>
  <si>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</si>
  <si>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</si>
  <si>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</si>
  <si>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</si>
  <si>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</si>
  <si>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</si>
  <si>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</si>
  <si>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</si>
  <si>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</si>
  <si>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</si>
  <si>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</si>
  <si>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</si>
  <si>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</si>
  <si>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</si>
  <si>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</si>
  <si>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</si>
  <si>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</si>
  <si>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</si>
  <si>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</si>
  <si>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</si>
  <si>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</si>
  <si>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</si>
  <si>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</si>
  <si>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</si>
  <si>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</si>
  <si>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</si>
  <si>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</si>
  <si>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</si>
  <si>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</si>
  <si>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</si>
  <si>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</si>
  <si>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</si>
  <si>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</si>
  <si>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</si>
  <si>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</si>
  <si>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</si>
  <si>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</si>
  <si>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</si>
  <si>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</si>
  <si>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</si>
  <si>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</si>
  <si>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</si>
  <si>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</si>
  <si>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</si>
  <si>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</si>
  <si>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</si>
  <si>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</si>
  <si>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</si>
  <si>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</si>
  <si>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</si>
  <si>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</si>
  <si>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</si>
  <si>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</si>
  <si>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</si>
  <si>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</si>
  <si>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</si>
  <si>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</si>
  <si>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</si>
  <si>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</si>
  <si>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</si>
  <si>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</si>
  <si>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</si>
  <si>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</si>
  <si>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</si>
  <si>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</si>
  <si>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</si>
  <si>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</si>
  <si>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</si>
  <si>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</si>
  <si>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</si>
  <si>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</si>
  <si>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</si>
  <si>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</si>
  <si>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</si>
  <si>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</si>
  <si>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</si>
  <si>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</si>
  <si>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</si>
  <si>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</si>
  <si>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</si>
  <si>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</si>
  <si>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</si>
  <si>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</si>
  <si>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</si>
  <si>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</si>
  <si>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</si>
  <si>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</si>
  <si>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</si>
  <si>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</si>
  <si>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</si>
  <si>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</si>
  <si>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</si>
  <si>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</si>
  <si>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</si>
  <si>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</si>
  <si>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</si>
  <si>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</si>
  <si>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</si>
  <si>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</si>
  <si>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</si>
  <si>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</si>
  <si>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</si>
  <si>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</si>
  <si>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</si>
  <si>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</si>
  <si>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</si>
  <si>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</si>
  <si>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</si>
  <si>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</si>
  <si>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</si>
  <si>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</si>
  <si>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</si>
  <si>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</si>
  <si>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</si>
  <si>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</si>
  <si>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</si>
  <si>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</si>
  <si>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</si>
  <si>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</si>
  <si>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</si>
  <si>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</si>
  <si>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</si>
  <si>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</si>
  <si>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</si>
  <si>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</si>
  <si>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</si>
  <si>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</si>
  <si>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</si>
  <si>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</si>
  <si>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</si>
  <si>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</si>
  <si>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</si>
  <si>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</si>
  <si>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</si>
  <si>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</si>
  <si>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</si>
  <si>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</si>
  <si>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</si>
  <si>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</si>
  <si>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</si>
  <si>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</si>
  <si>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</si>
  <si>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</si>
  <si>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</si>
  <si>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</si>
  <si>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</si>
  <si>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</si>
  <si>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</si>
  <si>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</si>
  <si>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</si>
  <si>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</si>
  <si>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</si>
  <si>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</si>
  <si>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</si>
  <si>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</si>
  <si>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</si>
  <si>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</si>
  <si>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</si>
  <si>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</si>
  <si>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</si>
  <si>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</si>
  <si>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</si>
  <si>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</si>
  <si>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</si>
  <si>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</si>
  <si>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</si>
  <si>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</si>
  <si>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</si>
  <si>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</si>
  <si>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</si>
  <si>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</si>
  <si>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</si>
  <si>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</si>
  <si>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</si>
  <si>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</si>
  <si>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</si>
  <si>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</si>
  <si>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</si>
  <si>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</si>
  <si>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</si>
  <si>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</si>
  <si>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</si>
  <si>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</si>
  <si>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</si>
  <si>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</si>
  <si>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</si>
  <si>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</si>
  <si>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</si>
  <si>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</si>
  <si>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</si>
  <si>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</si>
  <si>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</si>
  <si>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</si>
  <si>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</si>
  <si>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</si>
  <si>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</si>
  <si>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</si>
  <si>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</si>
  <si>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</si>
  <si>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</si>
  <si>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</si>
  <si>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</si>
  <si>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</si>
  <si>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</si>
  <si>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</si>
  <si>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</si>
  <si>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</si>
  <si>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</si>
  <si>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</si>
  <si>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</si>
  <si>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</si>
  <si>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</si>
  <si>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</si>
  <si>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</si>
  <si>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</si>
  <si>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</si>
  <si>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</si>
  <si>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</si>
  <si>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</si>
  <si>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</si>
  <si>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</si>
  <si>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</si>
  <si>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</si>
  <si>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</si>
  <si>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</si>
  <si>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</si>
  <si>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</si>
  <si>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</si>
  <si>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</si>
  <si>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</si>
  <si>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</si>
  <si>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</si>
  <si>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</si>
  <si>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</si>
  <si>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</si>
  <si>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</si>
  <si>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</si>
  <si>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</si>
  <si>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</si>
  <si>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</si>
  <si>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</si>
  <si>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</si>
  <si>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</si>
  <si>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</si>
  <si>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</si>
  <si>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</si>
  <si>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</si>
  <si>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</si>
  <si>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</si>
  <si>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</si>
  <si>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</si>
  <si>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</si>
  <si>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</si>
  <si>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</si>
  <si>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</si>
  <si>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</si>
  <si>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</si>
  <si>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</si>
  <si>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</si>
  <si>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</si>
  <si>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</si>
  <si>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</si>
  <si>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</si>
  <si>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</si>
  <si>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</si>
  <si>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</si>
  <si>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</si>
  <si>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</si>
  <si>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</si>
  <si>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</si>
  <si>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</si>
  <si>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</si>
  <si>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</si>
  <si>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</si>
  <si>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</si>
  <si>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</si>
  <si>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</si>
  <si>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</si>
  <si>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</si>
  <si>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</si>
  <si>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</si>
  <si>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</si>
  <si>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</si>
  <si>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</si>
  <si>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</si>
  <si>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</si>
  <si>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</si>
  <si>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</si>
  <si>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</si>
  <si>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</si>
  <si>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</si>
  <si>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</si>
  <si>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</si>
  <si>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</si>
  <si>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</si>
  <si>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</si>
  <si>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</si>
  <si>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</si>
  <si>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</si>
  <si>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</si>
  <si>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</si>
  <si>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</si>
  <si>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</si>
  <si>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</si>
  <si>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</si>
  <si>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</si>
  <si>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</si>
  <si>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</si>
  <si>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</si>
  <si>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</si>
  <si>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</si>
  <si>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</si>
  <si>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</si>
  <si>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</si>
  <si>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</si>
  <si>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</si>
  <si>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</si>
  <si>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</si>
  <si>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</si>
  <si>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</si>
  <si>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</si>
  <si>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</si>
  <si>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</si>
  <si>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</si>
  <si>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</si>
  <si>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</si>
  <si>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</si>
  <si>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</si>
  <si>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</si>
  <si>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</si>
  <si>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</si>
  <si>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</si>
  <si>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</si>
  <si>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</si>
  <si>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</si>
  <si>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</si>
  <si>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</si>
  <si>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</si>
  <si>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</si>
  <si>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</si>
  <si>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</si>
  <si>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</si>
  <si>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</si>
  <si>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</si>
  <si>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</si>
  <si>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</si>
  <si>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</si>
  <si>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</si>
  <si>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</si>
  <si>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</si>
  <si>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</si>
  <si>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</si>
  <si>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</si>
  <si>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</si>
  <si>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</si>
  <si>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</si>
  <si>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</si>
  <si>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</si>
  <si>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</si>
  <si>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</si>
  <si>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</si>
  <si>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</si>
  <si>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</si>
  <si>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</si>
  <si>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</si>
  <si>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</si>
  <si>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</si>
  <si>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</si>
  <si>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</si>
  <si>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</si>
  <si>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</si>
  <si>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</si>
  <si>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</si>
  <si>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</si>
  <si>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</si>
  <si>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</si>
  <si>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</si>
  <si>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</si>
  <si>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</si>
  <si>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</si>
  <si>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</si>
  <si>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</si>
  <si>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</si>
  <si>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</si>
  <si>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</si>
  <si>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</si>
  <si>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</si>
  <si>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</si>
  <si>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</si>
  <si>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</si>
  <si>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</si>
  <si>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</si>
  <si>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</si>
  <si>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</si>
  <si>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</si>
  <si>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</si>
  <si>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</si>
  <si>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</si>
  <si>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</si>
  <si>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</si>
  <si>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</si>
  <si>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</si>
  <si>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</si>
  <si>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</si>
  <si>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</si>
  <si>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</si>
  <si>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</si>
  <si>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</si>
  <si>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</si>
  <si>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</si>
  <si>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</si>
  <si>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</si>
  <si>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</si>
  <si>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</si>
  <si>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</si>
  <si>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</si>
  <si>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</si>
  <si>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</si>
  <si>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</si>
  <si>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</si>
  <si>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</si>
  <si>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</si>
  <si>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</si>
  <si>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</si>
  <si>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</si>
  <si>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</si>
  <si>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</si>
  <si>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</si>
  <si>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</si>
  <si>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</si>
  <si>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</si>
  <si>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</si>
  <si>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</si>
  <si>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</si>
  <si>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</si>
  <si>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</si>
  <si>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</si>
  <si>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</si>
  <si>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</si>
  <si>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</si>
  <si>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</si>
  <si>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</si>
  <si>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</si>
  <si>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</si>
  <si>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</si>
  <si>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</si>
  <si>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</si>
  <si>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</si>
  <si>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</si>
  <si>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</si>
  <si>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</si>
  <si>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</si>
  <si>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</si>
  <si>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</si>
  <si>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</si>
  <si>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</si>
  <si>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</si>
  <si>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</si>
  <si>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</si>
  <si>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</si>
  <si>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</si>
  <si>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</si>
  <si>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</si>
  <si>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</si>
  <si>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</si>
  <si>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</si>
  <si>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</si>
  <si>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</si>
  <si>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</si>
  <si>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</si>
  <si>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</si>
  <si>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</si>
  <si>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</si>
  <si>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</si>
  <si>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</si>
  <si>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</si>
  <si>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</si>
  <si>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</si>
  <si>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</si>
  <si>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</si>
  <si>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</si>
  <si>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</si>
  <si>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</si>
  <si>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</si>
  <si>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</si>
  <si>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</si>
  <si>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</si>
  <si>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</si>
  <si>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</si>
  <si>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</si>
  <si>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</si>
  <si>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</si>
  <si>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</si>
  <si>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</si>
  <si>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</si>
  <si>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</si>
  <si>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</si>
  <si>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</si>
  <si>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</si>
  <si>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</si>
  <si>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</si>
  <si>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</si>
  <si>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</si>
  <si>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</si>
  <si>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</si>
  <si>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</si>
  <si>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</si>
  <si>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</si>
  <si>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</si>
  <si>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</si>
  <si>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</si>
  <si>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</si>
  <si>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</si>
  <si>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</si>
  <si>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</si>
  <si>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</si>
  <si>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</si>
  <si>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</si>
  <si>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</si>
  <si>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</si>
  <si>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</si>
  <si>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</si>
  <si>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</si>
  <si>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</si>
  <si>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</si>
  <si>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</si>
  <si>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</si>
  <si>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</si>
  <si>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</si>
  <si>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</si>
  <si>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</si>
  <si>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</si>
  <si>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</si>
  <si>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</si>
  <si>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</si>
  <si>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</si>
  <si>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</si>
  <si>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</si>
  <si>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</si>
  <si>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</si>
  <si>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</si>
  <si>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</si>
  <si>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</si>
  <si>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</si>
  <si>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</si>
  <si>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</si>
  <si>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</si>
  <si>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</si>
  <si>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</si>
  <si>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</si>
  <si>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</si>
  <si>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</si>
  <si>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</si>
  <si>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</si>
  <si>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</si>
  <si>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</si>
  <si>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</si>
  <si>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</si>
  <si>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</si>
  <si>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</si>
  <si>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</si>
  <si>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</si>
  <si>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</si>
  <si>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</si>
  <si>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</si>
  <si>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</si>
  <si>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</si>
  <si>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</si>
  <si>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</si>
  <si>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</si>
  <si>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</si>
  <si>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</si>
  <si>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</si>
  <si>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</si>
  <si>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</si>
  <si>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</si>
  <si>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</si>
  <si>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</si>
  <si>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</si>
  <si>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</si>
  <si>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</si>
  <si>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</si>
  <si>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</si>
  <si>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</si>
  <si>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</si>
  <si>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</si>
  <si>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</si>
  <si>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</si>
  <si>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</si>
  <si>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</si>
  <si>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</si>
  <si>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</si>
  <si>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</si>
  <si>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</si>
  <si>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</si>
  <si>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</si>
  <si>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</si>
  <si>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</si>
  <si>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</si>
  <si>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</si>
  <si>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</si>
  <si>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</si>
  <si>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</si>
  <si>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</si>
  <si>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</si>
  <si>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</si>
  <si>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</si>
  <si>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</si>
  <si>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</si>
  <si>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</si>
  <si>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</si>
  <si>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</si>
  <si>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</si>
  <si>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</si>
  <si>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</si>
  <si>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</si>
  <si>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</si>
  <si>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</si>
  <si>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</si>
  <si>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</si>
  <si>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</si>
  <si>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</si>
  <si>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</si>
  <si>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</si>
  <si>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</si>
  <si>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</si>
  <si>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</si>
  <si>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</si>
  <si>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</si>
  <si>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</si>
  <si>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</si>
  <si>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</si>
  <si>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</si>
  <si>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</si>
  <si>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</si>
  <si>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</si>
  <si>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</si>
  <si>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</si>
  <si>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</si>
  <si>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</si>
  <si>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</si>
  <si>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</si>
  <si>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</si>
  <si>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</si>
  <si>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</si>
  <si>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</si>
  <si>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</si>
  <si>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</si>
  <si>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</si>
  <si>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</si>
  <si>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</si>
  <si>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</si>
  <si>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</si>
  <si>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</si>
  <si>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</si>
  <si>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</si>
  <si>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</si>
  <si>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</si>
  <si>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</si>
  <si>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</si>
  <si>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</si>
  <si>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</si>
  <si>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</si>
  <si>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</si>
  <si>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</si>
  <si>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</si>
  <si>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</si>
  <si>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</si>
  <si>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</si>
  <si>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</si>
  <si>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</si>
  <si>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</si>
  <si>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</si>
  <si>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</si>
  <si>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</si>
  <si>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</si>
  <si>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</si>
  <si>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</si>
  <si>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</si>
  <si>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</si>
  <si>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</si>
  <si>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</si>
  <si>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</si>
  <si>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</si>
  <si>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</si>
  <si>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</si>
  <si>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</si>
  <si>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</si>
  <si>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</si>
  <si>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</si>
  <si>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</si>
  <si>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</si>
  <si>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</si>
  <si>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</si>
  <si>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</si>
  <si>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</si>
  <si>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</si>
  <si>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</si>
  <si>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</si>
  <si>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</si>
  <si>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</si>
  <si>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</si>
  <si>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</si>
  <si>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</si>
  <si>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</si>
  <si>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</si>
  <si>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</si>
  <si>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</si>
  <si>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</si>
  <si>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</si>
  <si>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</si>
  <si>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</si>
  <si>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</si>
  <si>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</si>
  <si>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</si>
  <si>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</si>
  <si>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</si>
  <si>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</si>
  <si>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</si>
  <si>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</si>
  <si>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</si>
  <si>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</si>
  <si>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</si>
  <si>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</si>
  <si>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</si>
  <si>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</si>
  <si>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</si>
  <si>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</si>
  <si>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</si>
  <si>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</si>
  <si>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</si>
  <si>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</si>
  <si>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</si>
  <si>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</si>
  <si>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</si>
  <si>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</si>
  <si>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</si>
  <si>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</si>
  <si>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</si>
  <si>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</si>
  <si>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</si>
  <si>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</si>
  <si>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</si>
  <si>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</si>
  <si>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</si>
  <si>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</si>
  <si>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</si>
  <si>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</si>
  <si>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</si>
  <si>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</si>
  <si>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</si>
  <si>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</si>
  <si>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</si>
  <si>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</si>
  <si>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</si>
  <si>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</si>
  <si>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</si>
  <si>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</si>
  <si>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</si>
  <si>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</si>
  <si>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</si>
  <si>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</si>
  <si>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</si>
  <si>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</si>
  <si>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</si>
  <si>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</si>
  <si>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</si>
  <si>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</si>
  <si>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</si>
  <si>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</si>
  <si>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</si>
  <si>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</si>
  <si>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</si>
  <si>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</si>
  <si>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</si>
  <si>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</si>
  <si>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</si>
  <si>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</si>
  <si>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</si>
  <si>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</si>
  <si>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</si>
  <si>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</si>
  <si>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</si>
  <si>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</si>
  <si>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</si>
  <si>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</si>
  <si>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</si>
  <si>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</si>
  <si>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</si>
  <si>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</si>
  <si>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</si>
  <si>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</si>
  <si>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</si>
  <si>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</si>
  <si>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</si>
  <si>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</si>
  <si>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</si>
  <si>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</si>
  <si>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</si>
  <si>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</si>
  <si>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</si>
  <si>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</si>
  <si>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</si>
  <si>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</si>
  <si>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</si>
  <si>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</si>
  <si>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</si>
  <si>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</si>
  <si>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</si>
  <si>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</si>
  <si>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</si>
  <si>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</si>
  <si>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</si>
  <si>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</si>
  <si>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</si>
  <si>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</si>
  <si>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</si>
  <si>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</si>
  <si>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</si>
  <si>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</si>
  <si>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</si>
  <si>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</si>
  <si>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</si>
  <si>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</si>
  <si>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</si>
  <si>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</si>
  <si>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</si>
  <si>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</si>
  <si>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</si>
  <si>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</si>
  <si>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</si>
  <si>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</si>
  <si>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</si>
  <si>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</si>
  <si>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</si>
  <si>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</si>
  <si>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</si>
  <si>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</si>
  <si>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</si>
  <si>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</si>
  <si>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</si>
  <si>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</si>
  <si>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</si>
  <si>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</si>
  <si>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</si>
  <si>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</si>
  <si>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</si>
  <si>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</si>
  <si>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</si>
  <si>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</si>
  <si>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</si>
  <si>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</si>
  <si>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</si>
  <si>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</si>
  <si>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</si>
  <si>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</si>
  <si>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</si>
  <si>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</si>
  <si>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</si>
  <si>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</si>
  <si>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</si>
  <si>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</si>
  <si>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</si>
  <si>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</si>
  <si>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</si>
  <si>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</si>
  <si>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</si>
  <si>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</si>
  <si>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</si>
  <si>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</si>
  <si>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</si>
  <si>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</si>
  <si>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</si>
  <si>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</si>
  <si>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</si>
  <si>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</si>
  <si>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</si>
  <si>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</si>
  <si>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</si>
  <si>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</si>
  <si>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</si>
  <si>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</si>
  <si>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</si>
  <si>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</si>
  <si>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</si>
  <si>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</si>
  <si>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</si>
  <si>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</si>
  <si>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</si>
  <si>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</si>
  <si>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</si>
  <si>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</si>
  <si>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</si>
  <si>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</si>
  <si>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</si>
  <si>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</si>
  <si>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</si>
  <si>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</si>
  <si>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</si>
  <si>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</si>
  <si>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</si>
  <si>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</si>
  <si>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</si>
  <si>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</si>
  <si>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</si>
  <si>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</si>
  <si>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</si>
  <si>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</si>
  <si>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</si>
  <si>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</si>
  <si>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</si>
  <si>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</si>
  <si>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</si>
  <si>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</si>
  <si>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</si>
  <si>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</si>
  <si>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</si>
  <si>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</si>
  <si>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</si>
  <si>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</si>
  <si>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</si>
  <si>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</si>
  <si>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</si>
  <si>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</si>
  <si>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</si>
  <si>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</si>
  <si>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</si>
  <si>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</si>
  <si>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</si>
  <si>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</si>
  <si>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</si>
  <si>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</si>
  <si>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</si>
  <si>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</si>
  <si>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</si>
  <si>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</si>
  <si>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</si>
  <si>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</si>
  <si>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</si>
  <si>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</si>
  <si>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</si>
  <si>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</si>
  <si>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</si>
  <si>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</si>
  <si>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</si>
  <si>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</si>
  <si>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</si>
  <si>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</si>
  <si>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</si>
  <si>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</si>
  <si>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</si>
  <si>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</si>
  <si>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</si>
  <si>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</si>
  <si>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</si>
  <si>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</si>
  <si>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</si>
  <si>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</si>
  <si>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</si>
  <si>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</si>
  <si>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</si>
  <si>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</si>
  <si>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</si>
  <si>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</si>
  <si>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</si>
  <si>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</si>
  <si>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</si>
  <si>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</si>
  <si>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</si>
  <si>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</si>
  <si>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</si>
  <si>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</si>
  <si>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</si>
  <si>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</si>
  <si>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</si>
  <si>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</si>
  <si>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</si>
  <si>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</si>
  <si>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</si>
  <si>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</si>
  <si>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</si>
  <si>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</si>
  <si>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</si>
  <si>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</si>
  <si>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</si>
  <si>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</si>
  <si>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</si>
  <si>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</si>
  <si>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</si>
  <si>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</si>
  <si>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</si>
  <si>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</si>
  <si>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</si>
  <si>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</si>
  <si>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</si>
  <si>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</si>
  <si>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</si>
  <si>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</si>
  <si>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</si>
  <si>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</si>
  <si>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</si>
  <si>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</si>
  <si>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</si>
  <si>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</si>
  <si>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</si>
  <si>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</si>
  <si>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</si>
  <si>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</si>
  <si>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</si>
  <si>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</si>
  <si>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</si>
  <si>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</si>
  <si>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</si>
  <si>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</si>
  <si>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</si>
  <si>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</si>
  <si>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</si>
  <si>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</si>
  <si>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</si>
  <si>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</si>
  <si>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</si>
  <si>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</si>
  <si>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</si>
  <si>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</si>
  <si>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</si>
  <si>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</si>
  <si>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</si>
  <si>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</si>
  <si>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</si>
  <si>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</si>
  <si>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</si>
  <si>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</si>
  <si>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</si>
  <si>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</si>
  <si>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</si>
  <si>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</si>
  <si>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</si>
  <si>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</si>
  <si>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</si>
  <si>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</si>
  <si>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</si>
  <si>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</si>
  <si>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</si>
  <si>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</si>
  <si>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</si>
  <si>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</si>
  <si>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</si>
  <si>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</si>
  <si>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</si>
  <si>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</si>
  <si>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</si>
  <si>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</si>
  <si>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</si>
  <si>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</si>
  <si>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</si>
  <si>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</si>
  <si>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</si>
  <si>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</si>
  <si>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</si>
  <si>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</si>
  <si>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</si>
  <si>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</si>
  <si>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</si>
  <si>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</si>
  <si>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</si>
  <si>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</si>
  <si>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</si>
  <si>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</si>
  <si>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</si>
  <si>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</si>
  <si>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</si>
  <si>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</si>
  <si>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</si>
  <si>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</si>
  <si>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</si>
  <si>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</si>
  <si>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</si>
  <si>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</si>
  <si>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</si>
  <si>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</si>
  <si>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</si>
  <si>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</si>
  <si>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</si>
  <si>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</si>
  <si>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</si>
  <si>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</si>
  <si>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</si>
  <si>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</si>
  <si>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</si>
  <si>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</si>
  <si>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</si>
  <si>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</si>
  <si>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</si>
  <si>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</si>
  <si>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</si>
  <si>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</si>
  <si>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</si>
  <si>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</si>
  <si>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</si>
  <si>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</si>
  <si>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</si>
  <si>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</si>
  <si>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</si>
  <si>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</si>
  <si>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</si>
  <si>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</si>
  <si>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</si>
  <si>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</si>
  <si>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</si>
  <si>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</si>
  <si>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</si>
  <si>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</si>
  <si>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</si>
  <si>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</si>
  <si>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</si>
  <si>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</si>
  <si>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</si>
  <si>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</si>
  <si>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</si>
  <si>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</si>
  <si>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</si>
  <si>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</si>
  <si>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</si>
  <si>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</si>
  <si>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</si>
  <si>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</si>
  <si>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</si>
  <si>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</si>
  <si>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</si>
  <si>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</si>
  <si>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</si>
  <si>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</si>
  <si>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</si>
  <si>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</si>
  <si>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</si>
  <si>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</si>
  <si>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</si>
  <si>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</si>
  <si>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</si>
  <si>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</si>
  <si>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</si>
  <si>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</si>
  <si>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</si>
  <si>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</si>
  <si>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</si>
  <si>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</si>
  <si>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</si>
  <si>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</si>
  <si>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</si>
  <si>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</si>
  <si>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</si>
  <si>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</si>
  <si>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</si>
  <si>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</si>
  <si>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</si>
  <si>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</si>
  <si>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</si>
  <si>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</si>
  <si>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</si>
  <si>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</si>
  <si>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</si>
  <si>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</si>
  <si>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</si>
  <si>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</si>
  <si>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</si>
  <si>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</si>
  <si>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</si>
  <si>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</si>
  <si>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</si>
  <si>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</si>
  <si>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</si>
  <si>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</si>
  <si>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</si>
  <si>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</si>
  <si>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</si>
  <si>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</si>
  <si>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</si>
  <si>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</si>
  <si>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</si>
  <si>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</si>
  <si>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</si>
  <si>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</si>
  <si>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</si>
  <si>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</si>
  <si>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</si>
  <si>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</si>
  <si>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</si>
  <si>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</si>
  <si>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</si>
  <si>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</si>
  <si>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</si>
  <si>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</si>
  <si>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</si>
  <si>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</si>
  <si>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</si>
  <si>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</si>
  <si>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</si>
  <si>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</si>
  <si>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</si>
  <si>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</si>
  <si>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</si>
  <si>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</si>
  <si>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</si>
  <si>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</si>
  <si>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</si>
  <si>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</si>
  <si>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</si>
  <si>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</si>
  <si>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</si>
  <si>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</si>
  <si>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</si>
  <si>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</si>
  <si>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</si>
  <si>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</si>
  <si>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</si>
  <si>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</si>
  <si>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</si>
  <si>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</si>
  <si>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</si>
  <si>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</si>
  <si>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</si>
  <si>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</si>
  <si>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</si>
  <si>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</si>
  <si>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</si>
  <si>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</si>
  <si>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</si>
  <si>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</si>
  <si>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</si>
  <si>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</si>
  <si>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</si>
  <si>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</si>
  <si>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</si>
  <si>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</si>
  <si>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</si>
  <si>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</si>
  <si>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</si>
  <si>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</si>
  <si>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</si>
  <si>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</si>
  <si>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</si>
  <si>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</si>
  <si>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</si>
  <si>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</si>
  <si>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</si>
  <si>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</si>
  <si>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</si>
  <si>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</si>
  <si>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</si>
  <si>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</si>
  <si>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</si>
  <si>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</si>
  <si>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</si>
  <si>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</si>
  <si>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</si>
  <si>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</si>
  <si>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</si>
  <si>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</si>
  <si>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</si>
  <si>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</si>
  <si>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</si>
  <si>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</si>
  <si>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</si>
  <si>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</si>
  <si>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</si>
  <si>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</si>
  <si>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</si>
  <si>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</si>
  <si>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</si>
  <si>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</si>
  <si>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</si>
  <si>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</si>
  <si>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</si>
  <si>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</si>
  <si>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</si>
  <si>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</si>
  <si>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</si>
  <si>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</si>
  <si>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</si>
  <si>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</si>
  <si>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</si>
  <si>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</si>
  <si>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</si>
  <si>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</si>
  <si>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</si>
  <si>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</si>
  <si>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</si>
  <si>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</si>
  <si>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</si>
  <si>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</si>
  <si>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</si>
  <si>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</si>
  <si>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</si>
  <si>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</si>
  <si>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</si>
  <si>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</si>
  <si>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</si>
  <si>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</si>
  <si>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</si>
  <si>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</si>
  <si>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</si>
  <si>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</si>
  <si>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</si>
  <si>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</si>
  <si>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</si>
  <si>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</si>
  <si>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</si>
  <si>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</si>
  <si>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</si>
  <si>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</si>
  <si>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</si>
  <si>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</si>
  <si>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</si>
  <si>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</si>
  <si>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</si>
  <si>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</si>
  <si>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</si>
  <si>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</si>
  <si>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</si>
  <si>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</si>
  <si>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</si>
  <si>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</si>
  <si>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</si>
  <si>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</si>
  <si>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</si>
  <si>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</si>
  <si>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</si>
  <si>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</si>
  <si>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</si>
  <si>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</si>
  <si>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</si>
  <si>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</si>
  <si>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</si>
  <si>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</si>
  <si>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</si>
  <si>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</si>
  <si>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</si>
  <si>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</si>
  <si>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</si>
  <si>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</si>
  <si>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</si>
  <si>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</si>
  <si>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</si>
  <si>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</si>
  <si>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</si>
  <si>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</si>
  <si>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</si>
  <si>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</si>
  <si>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</si>
  <si>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</si>
  <si>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</si>
  <si>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</si>
  <si>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</si>
  <si>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</si>
  <si>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</si>
  <si>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</si>
  <si>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</si>
  <si>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</si>
  <si>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</si>
  <si>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</si>
  <si>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</si>
  <si>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</si>
  <si>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</si>
  <si>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</si>
  <si>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</si>
  <si>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</si>
  <si>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</si>
  <si>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</si>
  <si>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</si>
  <si>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</si>
  <si>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</si>
  <si>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</si>
  <si>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</si>
  <si>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</si>
  <si>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</si>
  <si>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</si>
  <si>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</si>
  <si>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</si>
  <si>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</si>
  <si>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</si>
  <si>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</si>
  <si>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</si>
  <si>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</si>
  <si>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</si>
  <si>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</si>
  <si>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</si>
  <si>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</si>
  <si>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</si>
  <si>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</si>
  <si>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</si>
  <si>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</si>
  <si>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</si>
  <si>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</si>
  <si>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</si>
  <si>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</si>
  <si>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</si>
  <si>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</si>
  <si>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</si>
  <si>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</si>
  <si>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</si>
  <si>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</si>
  <si>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</si>
  <si>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</si>
  <si>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</si>
  <si>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</si>
  <si>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</si>
  <si>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</si>
  <si>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</si>
  <si>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</si>
  <si>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</si>
  <si>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</si>
  <si>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</si>
  <si>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</si>
  <si>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</si>
  <si>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</si>
  <si>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</si>
  <si>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</si>
  <si>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</si>
  <si>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</si>
  <si>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</si>
  <si>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</si>
  <si>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</si>
  <si>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</si>
  <si>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</si>
  <si>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</si>
  <si>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</si>
  <si>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</si>
  <si>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</si>
  <si>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</si>
  <si>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</si>
  <si>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</si>
  <si>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</si>
  <si>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</si>
  <si>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</si>
  <si>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</si>
  <si>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</si>
  <si>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</si>
  <si>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</si>
  <si>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</si>
  <si>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</si>
  <si>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</si>
  <si>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</si>
  <si>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</si>
  <si>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</si>
  <si>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</si>
  <si>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</si>
  <si>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</si>
  <si>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</si>
  <si>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</si>
  <si>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</si>
  <si>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</si>
  <si>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</si>
  <si>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</si>
  <si>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</si>
  <si>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</si>
  <si>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</si>
  <si>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</si>
  <si>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</si>
  <si>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</si>
  <si>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</si>
  <si>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</si>
  <si>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</si>
  <si>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</si>
  <si>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</si>
  <si>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</si>
  <si>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</si>
  <si>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</si>
  <si>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</si>
  <si>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</si>
  <si>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</si>
  <si>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</si>
  <si>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</si>
  <si>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</si>
  <si>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</si>
  <si>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</si>
  <si>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</si>
  <si>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</si>
  <si>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</si>
  <si>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</si>
  <si>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</si>
  <si>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</si>
  <si>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</si>
  <si>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</si>
  <si>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</si>
  <si>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</si>
  <si>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</si>
  <si>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</si>
  <si>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</si>
  <si>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</si>
  <si>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</si>
  <si>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</si>
  <si>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</si>
  <si>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</si>
  <si>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</si>
  <si>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</si>
  <si>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</si>
  <si>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</si>
  <si>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</si>
  <si>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</si>
  <si>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</si>
  <si>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</si>
  <si>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</si>
  <si>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</si>
  <si>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</si>
  <si>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</si>
  <si>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</si>
  <si>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</si>
  <si>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</si>
  <si>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</si>
  <si>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</si>
  <si>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</si>
  <si>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</si>
  <si>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</si>
  <si>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</si>
  <si>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</si>
  <si>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</si>
  <si>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</si>
  <si>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</si>
  <si>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</si>
  <si>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</si>
  <si>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</si>
  <si>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</si>
  <si>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</si>
  <si>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</si>
  <si>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</si>
  <si>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</si>
  <si>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</si>
  <si>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</si>
  <si>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</si>
  <si>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</si>
  <si>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</si>
  <si>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</si>
  <si>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</si>
  <si>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</si>
  <si>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</si>
  <si>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</si>
  <si>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</si>
  <si>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</si>
  <si>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</si>
  <si>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</si>
  <si>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</si>
  <si>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</si>
  <si>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</si>
  <si>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</si>
  <si>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</si>
  <si>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</si>
  <si>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</si>
  <si>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</si>
  <si>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</si>
  <si>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</si>
  <si>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</si>
  <si>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</si>
  <si>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</si>
  <si>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</si>
  <si>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</si>
  <si>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</si>
  <si>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</si>
  <si>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</si>
  <si>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</si>
  <si>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</si>
  <si>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</si>
  <si>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</si>
  <si>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</si>
  <si>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</si>
  <si>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</si>
  <si>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</si>
  <si>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</si>
  <si>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</si>
  <si>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</si>
  <si>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</si>
  <si>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</si>
  <si>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</si>
  <si>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</si>
  <si>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</si>
  <si>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</si>
  <si>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</si>
  <si>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</si>
  <si>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</si>
  <si>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</si>
  <si>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</si>
  <si>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</si>
  <si>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</si>
  <si>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</si>
  <si>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</si>
  <si>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</si>
  <si>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</si>
  <si>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</si>
  <si>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</si>
  <si>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</si>
  <si>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</si>
  <si>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</si>
  <si>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</si>
  <si>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</si>
  <si>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</si>
  <si>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</si>
  <si>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</si>
  <si>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</si>
  <si>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</si>
  <si>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</si>
  <si>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</si>
  <si>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</si>
  <si>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</si>
  <si>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</si>
  <si>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</si>
  <si>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</si>
  <si>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</si>
  <si>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</si>
  <si>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</si>
  <si>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</si>
  <si>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</si>
  <si>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</si>
  <si>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</si>
  <si>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</si>
  <si>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</si>
  <si>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</si>
  <si>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</si>
  <si>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</si>
  <si>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</si>
  <si>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</si>
  <si>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</si>
  <si>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</si>
  <si>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</si>
  <si>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</si>
  <si>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</si>
  <si>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</si>
  <si>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</si>
  <si>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</si>
  <si>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</si>
  <si>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</si>
  <si>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</si>
  <si>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</si>
  <si>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</si>
  <si>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</si>
  <si>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</si>
  <si>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</si>
  <si>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</si>
  <si>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</si>
  <si>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</si>
  <si>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</si>
  <si>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</si>
  <si>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</si>
  <si>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</si>
  <si>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</si>
  <si>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</si>
  <si>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</si>
  <si>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</si>
  <si>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</si>
  <si>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</si>
  <si>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</si>
  <si>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</si>
  <si>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</si>
  <si>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</si>
  <si>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</si>
  <si>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</si>
  <si>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</si>
  <si>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</si>
  <si>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</si>
  <si>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</si>
  <si>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</si>
  <si>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</si>
  <si>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</si>
  <si>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</si>
  <si>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</si>
  <si>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</si>
  <si>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</si>
  <si>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</si>
  <si>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</si>
  <si>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</si>
  <si>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</si>
  <si>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</si>
  <si>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</si>
  <si>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</si>
  <si>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</si>
  <si>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</si>
  <si>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</si>
  <si>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</si>
  <si>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</si>
  <si>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</si>
  <si>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</si>
  <si>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</si>
  <si>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</si>
  <si>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</si>
  <si>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</si>
  <si>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</si>
  <si>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</si>
  <si>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</si>
  <si>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</si>
  <si>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</si>
  <si>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</si>
  <si>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</si>
  <si>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</si>
  <si>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</si>
  <si>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</si>
  <si>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</si>
  <si>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</si>
  <si>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</si>
  <si>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</si>
  <si>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</si>
  <si>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</si>
  <si>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</si>
  <si>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</si>
  <si>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</si>
  <si>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</si>
  <si>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</si>
  <si>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</si>
  <si>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</si>
  <si>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</si>
  <si>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</si>
  <si>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</si>
  <si>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</si>
  <si>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</si>
  <si>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</si>
  <si>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</si>
  <si>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</si>
  <si>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</si>
  <si>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</si>
  <si>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</si>
  <si>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</si>
  <si>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</si>
  <si>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</si>
  <si>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</si>
  <si>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</si>
  <si>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</si>
  <si>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</si>
  <si>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</si>
  <si>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</si>
  <si>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</si>
  <si>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</si>
  <si>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</si>
  <si>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</si>
  <si>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</si>
  <si>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</si>
  <si>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</si>
  <si>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</si>
  <si>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</si>
  <si>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</si>
  <si>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</si>
  <si>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</si>
  <si>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</si>
  <si>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</si>
  <si>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</si>
  <si>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</si>
  <si>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</si>
  <si>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</si>
  <si>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</si>
  <si>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</si>
  <si>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</si>
  <si>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</si>
  <si>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</si>
  <si>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</si>
  <si>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</si>
  <si>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</si>
  <si>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</si>
  <si>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</si>
  <si>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</si>
  <si>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</si>
  <si>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</si>
  <si>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</si>
  <si>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</si>
  <si>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</si>
  <si>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</si>
  <si>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</si>
  <si>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</si>
  <si>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</si>
  <si>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</si>
  <si>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</si>
  <si>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</si>
  <si>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</si>
  <si>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</si>
  <si>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</si>
  <si>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</si>
  <si>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</si>
  <si>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</si>
  <si>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</si>
  <si>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</si>
  <si>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</si>
  <si>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</si>
  <si>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</si>
  <si>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</si>
  <si>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</si>
  <si>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</si>
  <si>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</si>
  <si>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</si>
  <si>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</si>
  <si>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</si>
  <si>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</si>
  <si>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</si>
  <si>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</si>
  <si>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</si>
  <si>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</si>
  <si>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</si>
  <si>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</si>
  <si>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</si>
  <si>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</si>
  <si>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</si>
  <si>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</si>
  <si>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</si>
  <si>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</si>
  <si>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</si>
  <si>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</si>
  <si>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</si>
  <si>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</si>
  <si>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</si>
  <si>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</si>
  <si>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</si>
  <si>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</si>
  <si>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</si>
  <si>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</si>
  <si>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</si>
  <si>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</si>
  <si>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</si>
  <si>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</si>
  <si>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</si>
  <si>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</si>
  <si>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</si>
  <si>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</si>
  <si>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</si>
  <si>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</si>
  <si>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</si>
  <si>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</si>
  <si>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</si>
  <si>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</si>
  <si>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</si>
  <si>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</si>
  <si>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</si>
  <si>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</si>
  <si>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</si>
  <si>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</si>
  <si>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</si>
  <si>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</si>
  <si>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</si>
  <si>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</si>
  <si>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</si>
  <si>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</si>
  <si>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</si>
  <si>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</si>
  <si>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</si>
  <si>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</si>
  <si>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</si>
  <si>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</si>
  <si>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</si>
  <si>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</si>
  <si>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</si>
  <si>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</si>
  <si>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</si>
  <si>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</si>
  <si>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</si>
  <si>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</si>
  <si>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</si>
  <si>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</si>
  <si>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</si>
  <si>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</si>
  <si>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</si>
  <si>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</si>
  <si>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</si>
  <si>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</si>
  <si>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</si>
  <si>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</si>
  <si>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</si>
  <si>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</si>
  <si>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</si>
  <si>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</si>
  <si>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</si>
  <si>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</si>
  <si>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</si>
  <si>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</si>
  <si>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</si>
  <si>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</si>
  <si>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</si>
  <si>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</si>
  <si>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</si>
  <si>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</si>
  <si>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</si>
  <si>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</si>
  <si>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</si>
  <si>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</si>
  <si>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</si>
  <si>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</si>
  <si>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</si>
  <si>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</si>
  <si>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</si>
  <si>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</si>
  <si>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</si>
  <si>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</si>
  <si>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</si>
  <si>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</si>
  <si>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</si>
  <si>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</si>
  <si>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</si>
  <si>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</si>
  <si>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</si>
  <si>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</si>
  <si>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</si>
  <si>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</si>
  <si>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</si>
  <si>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</si>
  <si>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</si>
  <si>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</si>
  <si>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</si>
  <si>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</si>
  <si>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</si>
  <si>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</si>
  <si>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</si>
  <si>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</si>
  <si>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</si>
  <si>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</si>
  <si>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</si>
  <si>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</si>
  <si>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</si>
  <si>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</si>
  <si>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</si>
  <si>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</si>
  <si>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</si>
  <si>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</si>
  <si>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</si>
  <si>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</si>
  <si>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</si>
  <si>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</si>
  <si>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</si>
  <si>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</si>
  <si>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</si>
  <si>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</si>
  <si>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</si>
  <si>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</si>
  <si>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</si>
  <si>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</si>
  <si>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</si>
  <si>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</si>
  <si>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</si>
  <si>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</si>
  <si>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</si>
  <si>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</si>
  <si>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</si>
  <si>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</si>
  <si>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</si>
  <si>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</si>
  <si>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</si>
  <si>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</si>
  <si>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</si>
  <si>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</si>
  <si>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</si>
  <si>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</si>
  <si>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</si>
  <si>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</si>
  <si>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</si>
  <si>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</si>
  <si>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</si>
  <si>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</si>
  <si>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</si>
  <si>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</si>
  <si>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</si>
  <si>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</si>
  <si>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</si>
  <si>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</si>
  <si>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</si>
  <si>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</si>
  <si>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</si>
  <si>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</si>
  <si>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</si>
  <si>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</si>
  <si>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</si>
  <si>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</si>
  <si>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</si>
  <si>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</si>
  <si>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</si>
  <si>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</si>
  <si>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</si>
  <si>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</si>
  <si>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</si>
  <si>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</si>
  <si>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</si>
  <si>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</si>
  <si>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</si>
  <si>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</si>
  <si>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</si>
  <si>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</si>
  <si>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</si>
  <si>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</si>
  <si>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</si>
  <si>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</si>
  <si>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</si>
  <si>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</si>
  <si>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</si>
  <si>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</si>
  <si>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</si>
  <si>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</si>
  <si>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</si>
  <si>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</si>
  <si>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</si>
  <si>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</si>
  <si>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</si>
  <si>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</si>
  <si>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</si>
  <si>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</si>
  <si>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</si>
  <si>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</si>
  <si>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</si>
  <si>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</si>
  <si>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</si>
  <si>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</si>
  <si>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</si>
  <si>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</si>
  <si>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</si>
  <si>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</si>
  <si>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</si>
  <si>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</si>
  <si>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</si>
  <si>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</si>
  <si>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</si>
  <si>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</si>
  <si>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</si>
  <si>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</si>
  <si>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</si>
  <si>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</si>
  <si>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</si>
  <si>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</si>
  <si>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</si>
  <si>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</si>
  <si>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</si>
  <si>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</si>
  <si>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</si>
  <si>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</si>
  <si>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</si>
  <si>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</si>
  <si>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</si>
  <si>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</si>
  <si>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</si>
  <si>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</si>
  <si>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</si>
  <si>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</si>
  <si>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</si>
  <si>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</si>
  <si>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</si>
  <si>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</si>
  <si>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</si>
  <si>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</si>
  <si>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</si>
  <si>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</si>
  <si>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</si>
  <si>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</si>
  <si>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</si>
  <si>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</si>
  <si>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</si>
  <si>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</si>
  <si>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</si>
  <si>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</si>
  <si>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</si>
  <si>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</si>
  <si>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</si>
  <si>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</si>
  <si>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</si>
  <si>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</si>
  <si>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</si>
  <si>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</si>
  <si>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</si>
  <si>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</si>
  <si>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</si>
  <si>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</si>
  <si>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</si>
  <si>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</si>
  <si>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</si>
  <si>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</si>
  <si>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</si>
  <si>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</si>
  <si>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</si>
  <si>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</si>
  <si>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</si>
  <si>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</si>
  <si>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</si>
  <si>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</si>
  <si>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</si>
  <si>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</si>
  <si>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</si>
  <si>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</si>
  <si>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</si>
  <si>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</si>
  <si>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</si>
  <si>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</si>
  <si>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</si>
  <si>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</si>
  <si>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</si>
  <si>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</si>
  <si>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</si>
  <si>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</si>
  <si>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</si>
  <si>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</si>
  <si>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</si>
  <si>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</si>
  <si>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</si>
  <si>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</si>
  <si>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</si>
  <si>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</si>
  <si>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</si>
  <si>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</si>
  <si>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</si>
  <si>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</si>
  <si>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</si>
  <si>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</si>
  <si>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</si>
  <si>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</si>
  <si>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</si>
  <si>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</si>
  <si>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</si>
  <si>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</si>
  <si>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</si>
  <si>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</si>
  <si>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</si>
  <si>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</si>
  <si>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</si>
  <si>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</si>
  <si>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</si>
  <si>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</si>
  <si>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</si>
  <si>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</si>
  <si>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</si>
  <si>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</si>
  <si>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</si>
  <si>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</si>
  <si>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</si>
  <si>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</si>
  <si>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</si>
  <si>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</si>
  <si>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</si>
  <si>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</si>
  <si>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</si>
  <si>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</si>
  <si>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</si>
  <si>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</si>
  <si>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</si>
  <si>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</si>
  <si>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</si>
  <si>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</si>
  <si>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</si>
  <si>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</si>
  <si>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</si>
  <si>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</si>
  <si>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</si>
  <si>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</si>
  <si>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</si>
  <si>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</si>
  <si>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</si>
  <si>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</si>
  <si>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</si>
  <si>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</si>
  <si>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</si>
  <si>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</si>
  <si>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</si>
  <si>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</si>
  <si>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</si>
  <si>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</si>
  <si>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</si>
  <si>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</si>
  <si>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</si>
  <si>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</si>
  <si>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</si>
  <si>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</si>
  <si>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</si>
  <si>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</si>
  <si>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</si>
  <si>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</si>
  <si>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</si>
  <si>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</si>
  <si>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</si>
  <si>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</si>
  <si>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</si>
  <si>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</si>
  <si>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</si>
  <si>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</si>
  <si>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</si>
  <si>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</si>
  <si>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</si>
  <si>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</si>
  <si>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</si>
  <si>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</si>
  <si>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</si>
  <si>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</si>
  <si>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</si>
  <si>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</si>
  <si>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</si>
  <si>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</si>
  <si>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</si>
  <si>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</si>
  <si>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</si>
  <si>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</si>
  <si>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</si>
  <si>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</si>
  <si>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</si>
  <si>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</si>
  <si>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</si>
  <si>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</si>
  <si>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</si>
  <si>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</si>
  <si>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</si>
  <si>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</si>
  <si>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</si>
  <si>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</si>
  <si>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</si>
  <si>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</si>
  <si>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</si>
  <si>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</si>
  <si>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</si>
  <si>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</si>
  <si>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</si>
  <si>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</si>
  <si>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</si>
  <si>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</si>
  <si>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</si>
  <si>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</si>
  <si>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</si>
  <si>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</si>
  <si>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</si>
  <si>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</si>
  <si>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</si>
  <si>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</si>
  <si>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</si>
  <si>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</si>
  <si>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</si>
  <si>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</si>
  <si>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</si>
  <si>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</si>
  <si>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</si>
  <si>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</si>
  <si>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</si>
  <si>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</si>
  <si>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</si>
  <si>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</si>
  <si>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</si>
  <si>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</si>
  <si>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</si>
  <si>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</si>
  <si>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</si>
  <si>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</si>
  <si>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</si>
  <si>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</si>
  <si>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</si>
  <si>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</si>
  <si>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</si>
  <si>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</si>
  <si>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</si>
  <si>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</si>
  <si>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</si>
  <si>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</si>
  <si>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</si>
  <si>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</si>
  <si>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</si>
  <si>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</si>
  <si>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</si>
  <si>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</si>
  <si>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</si>
  <si>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</si>
  <si>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</si>
  <si>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</si>
  <si>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</si>
  <si>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</si>
  <si>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</si>
  <si>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</si>
  <si>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</si>
  <si>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</si>
  <si>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</si>
  <si>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</si>
  <si>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</si>
  <si>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</si>
  <si>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</si>
  <si>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</si>
  <si>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</si>
  <si>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</si>
  <si>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</si>
  <si>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</si>
  <si>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</si>
  <si>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</si>
  <si>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</si>
  <si>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</si>
  <si>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</si>
  <si>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</si>
  <si>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</si>
  <si>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</si>
  <si>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</si>
  <si>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</si>
  <si>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</si>
  <si>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</si>
  <si>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</si>
  <si>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</si>
  <si>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</si>
  <si>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</si>
  <si>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</si>
  <si>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</si>
  <si>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</si>
  <si>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</si>
  <si>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</si>
  <si>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</si>
  <si>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</si>
  <si>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</si>
  <si>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</si>
  <si>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</si>
  <si>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</si>
  <si>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</si>
  <si>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</si>
  <si>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</si>
  <si>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</si>
  <si>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</si>
  <si>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</si>
  <si>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</si>
  <si>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</si>
  <si>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</si>
  <si>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</si>
  <si>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</si>
  <si>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</si>
  <si>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</si>
  <si>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</si>
  <si>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</si>
  <si>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</si>
  <si>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</si>
  <si>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</si>
  <si>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</si>
  <si>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</si>
  <si>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</si>
  <si>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</si>
  <si>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</si>
  <si>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</si>
  <si>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</si>
  <si>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</si>
  <si>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</si>
  <si>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</si>
  <si>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</si>
  <si>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</si>
  <si>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</si>
  <si>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</si>
  <si>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</si>
  <si>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</si>
  <si>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</si>
  <si>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</si>
  <si>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</si>
  <si>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</si>
  <si>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</si>
  <si>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</si>
  <si>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</si>
  <si>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</si>
  <si>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</si>
  <si>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</si>
  <si>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</si>
  <si>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</si>
  <si>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</si>
  <si>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</si>
  <si>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</si>
  <si>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</si>
  <si>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</si>
  <si>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</si>
  <si>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</si>
  <si>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</si>
  <si>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</si>
  <si>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</si>
  <si>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</si>
  <si>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</si>
  <si>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</si>
  <si>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</si>
  <si>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</si>
  <si>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</si>
  <si>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</si>
  <si>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</si>
  <si>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</si>
  <si>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</si>
  <si>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</si>
  <si>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</si>
  <si>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</si>
  <si>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</si>
  <si>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</si>
  <si>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</si>
  <si>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</si>
  <si>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</si>
  <si>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</si>
  <si>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</si>
  <si>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</si>
  <si>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</si>
  <si>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</si>
  <si>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</si>
  <si>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</si>
  <si>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</si>
  <si>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</si>
  <si>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</si>
  <si>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</si>
  <si>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</si>
  <si>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</si>
  <si>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</si>
  <si>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</si>
  <si>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</si>
  <si>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</si>
  <si>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</si>
  <si>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</si>
  <si>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</si>
  <si>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</si>
  <si>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</si>
  <si>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</si>
  <si>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</si>
  <si>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</si>
  <si>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</si>
  <si>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</si>
  <si>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</si>
  <si>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</si>
  <si>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</si>
  <si>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</si>
  <si>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</si>
  <si>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</si>
  <si>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</si>
  <si>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</si>
  <si>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</si>
  <si>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</si>
  <si>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</si>
  <si>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</si>
  <si>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</si>
  <si>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</si>
  <si>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</si>
  <si>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</si>
  <si>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</si>
  <si>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</si>
  <si>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</si>
  <si>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</si>
  <si>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</si>
  <si>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</si>
  <si>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</si>
  <si>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</si>
  <si>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</si>
  <si>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</si>
  <si>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</si>
  <si>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</si>
  <si>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</si>
  <si>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</si>
  <si>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</si>
  <si>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</si>
  <si>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</si>
  <si>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</si>
  <si>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</si>
  <si>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</si>
  <si>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</si>
  <si>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</si>
  <si>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</si>
  <si>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</si>
  <si>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</si>
  <si>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</si>
  <si>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</si>
  <si>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</si>
  <si>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</si>
  <si>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</si>
  <si>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</si>
  <si>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</si>
  <si>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</si>
  <si>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</si>
  <si>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</si>
  <si>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</si>
  <si>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</si>
  <si>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</si>
  <si>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</si>
  <si>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</si>
  <si>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</si>
  <si>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</si>
  <si>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</si>
  <si>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</si>
  <si>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</si>
  <si>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</si>
  <si>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</si>
  <si>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</si>
  <si>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</si>
  <si>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</si>
  <si>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</si>
  <si>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</si>
  <si>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</si>
  <si>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</si>
  <si>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</si>
  <si>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</si>
  <si>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</si>
  <si>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</si>
  <si>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</si>
  <si>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</si>
  <si>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</si>
  <si>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</si>
  <si>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</si>
  <si>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</si>
  <si>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</si>
  <si>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</si>
  <si>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</si>
  <si>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</si>
  <si>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</si>
  <si>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</si>
  <si>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</si>
  <si>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</si>
  <si>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</si>
  <si>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</si>
  <si>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</si>
  <si>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</si>
  <si>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</si>
  <si>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</si>
  <si>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</si>
  <si>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</si>
  <si>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</si>
  <si>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</si>
  <si>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</si>
  <si>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</si>
  <si>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</si>
  <si>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</si>
  <si>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</si>
  <si>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</si>
  <si>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</si>
  <si>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</si>
  <si>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</si>
  <si>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</si>
  <si>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</si>
  <si>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</si>
  <si>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</si>
  <si>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</si>
  <si>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</si>
  <si>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</si>
  <si>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</si>
  <si>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</si>
  <si>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</si>
  <si>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</si>
  <si>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</si>
  <si>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</si>
  <si>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</si>
  <si>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</si>
  <si>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</si>
  <si>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</si>
  <si>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</si>
  <si>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</si>
  <si>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</si>
  <si>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</si>
  <si>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</si>
  <si>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</si>
  <si>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</si>
  <si>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</si>
  <si>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</si>
  <si>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</si>
  <si>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</si>
  <si>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</si>
  <si>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</si>
  <si>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</si>
  <si>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</si>
  <si>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</si>
  <si>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</si>
  <si>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</si>
  <si>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</si>
  <si>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</si>
  <si>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</si>
  <si>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</si>
  <si>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</si>
  <si>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</si>
  <si>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</si>
  <si>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</si>
  <si>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</si>
  <si>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</si>
  <si>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</si>
  <si>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</si>
  <si>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</si>
  <si>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</si>
  <si>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</si>
  <si>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</si>
  <si>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</si>
  <si>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</si>
  <si>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</si>
  <si>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</si>
  <si>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</si>
  <si>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</si>
  <si>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</si>
  <si>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</si>
  <si>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</si>
  <si>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</si>
  <si>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</si>
  <si>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</si>
  <si>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</si>
  <si>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</si>
  <si>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</si>
  <si>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</si>
  <si>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</si>
  <si>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</si>
  <si>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</si>
  <si>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</si>
  <si>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</si>
  <si>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</si>
  <si>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</si>
  <si>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</si>
  <si>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</si>
  <si>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</si>
  <si>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</si>
  <si>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</si>
  <si>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</si>
  <si>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</si>
  <si>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</si>
  <si>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</si>
  <si>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</si>
  <si>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</si>
  <si>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</si>
  <si>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</si>
  <si>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</si>
  <si>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</si>
  <si>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</si>
  <si>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</si>
  <si>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</si>
  <si>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</si>
  <si>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</si>
  <si>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</si>
  <si>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</si>
  <si>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</si>
  <si>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</si>
  <si>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</si>
  <si>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</si>
  <si>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</si>
  <si>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</si>
  <si>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</si>
  <si>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</si>
  <si>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</si>
  <si>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</si>
  <si>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</si>
  <si>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</si>
  <si>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</si>
  <si>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</si>
  <si>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</si>
  <si>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</si>
  <si>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</si>
  <si>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</si>
  <si>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</si>
  <si>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</si>
  <si>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</si>
  <si>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</si>
  <si>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</si>
  <si>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</si>
  <si>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</si>
  <si>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</si>
  <si>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</si>
  <si>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</si>
  <si>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</si>
  <si>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</si>
  <si>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</si>
  <si>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</si>
  <si>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</si>
  <si>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</si>
  <si>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</si>
  <si>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</si>
  <si>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</si>
  <si>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</si>
  <si>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</si>
  <si>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</si>
  <si>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</si>
  <si>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</si>
  <si>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</si>
  <si>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</si>
  <si>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</si>
  <si>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</si>
  <si>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</si>
  <si>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</si>
  <si>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</si>
  <si>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</si>
  <si>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</si>
  <si>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</si>
  <si>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</si>
  <si>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</si>
  <si>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</si>
  <si>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</si>
  <si>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</si>
  <si>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</si>
  <si>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</si>
  <si>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</si>
  <si>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</si>
  <si>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</si>
  <si>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</si>
  <si>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</si>
  <si>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</si>
  <si>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</si>
  <si>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</si>
  <si>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</si>
  <si>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</si>
  <si>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</si>
  <si>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</si>
  <si>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</si>
  <si>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</si>
  <si>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</si>
  <si>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</si>
  <si>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</si>
  <si>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</si>
  <si>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</si>
  <si>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</si>
  <si>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</si>
  <si>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</si>
  <si>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</si>
  <si>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</si>
  <si>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</si>
  <si>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</si>
  <si>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</si>
  <si>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</si>
  <si>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</si>
  <si>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</si>
  <si>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</si>
  <si>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</si>
  <si>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</si>
  <si>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</si>
  <si>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</si>
  <si>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</si>
  <si>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</si>
  <si>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</si>
  <si>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</si>
  <si>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</si>
  <si>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</si>
  <si>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</si>
  <si>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</si>
  <si>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</si>
  <si>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</si>
  <si>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</si>
  <si>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</si>
  <si>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</si>
  <si>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</si>
  <si>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</si>
  <si>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</si>
  <si>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</si>
  <si>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</si>
  <si>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</si>
  <si>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</si>
  <si>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</si>
  <si>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</si>
  <si>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</si>
  <si>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</si>
  <si>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</si>
  <si>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</si>
  <si>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</si>
  <si>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</si>
  <si>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</si>
  <si>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</si>
  <si>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</si>
  <si>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</si>
  <si>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</si>
  <si>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</si>
  <si>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</si>
  <si>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</si>
  <si>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</si>
  <si>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</si>
  <si>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</si>
  <si>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</si>
  <si>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</si>
  <si>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</si>
  <si>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</si>
  <si>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</si>
  <si>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</si>
  <si>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</si>
  <si>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</si>
  <si>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</si>
  <si>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</si>
  <si>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</si>
  <si>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</si>
  <si>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</si>
  <si>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</si>
  <si>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</si>
  <si>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</si>
  <si>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</si>
  <si>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</si>
  <si>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</si>
  <si>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</si>
  <si>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</si>
  <si>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</si>
  <si>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</si>
  <si>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</si>
  <si>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</si>
  <si>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</si>
  <si>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</si>
  <si>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</si>
  <si>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</si>
  <si>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</si>
  <si>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</si>
  <si>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</si>
  <si>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</si>
  <si>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</si>
  <si>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</si>
  <si>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</si>
  <si>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</si>
  <si>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</si>
  <si>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</si>
  <si>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</si>
  <si>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</si>
  <si>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</si>
  <si>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</si>
  <si>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</si>
  <si>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</si>
  <si>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</si>
  <si>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</si>
  <si>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</si>
  <si>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</si>
  <si>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</si>
  <si>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</si>
  <si>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</si>
  <si>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</si>
  <si>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</si>
  <si>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</si>
  <si>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</si>
  <si>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</si>
  <si>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</si>
  <si>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</si>
  <si>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</si>
  <si>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</si>
  <si>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</si>
  <si>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</si>
  <si>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</si>
  <si>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</si>
  <si>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</si>
  <si>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</si>
  <si>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</si>
  <si>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</si>
  <si>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</si>
  <si>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</si>
  <si>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</si>
  <si>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</si>
  <si>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</si>
  <si>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</si>
  <si>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</si>
  <si>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</si>
  <si>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</si>
  <si>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</si>
  <si>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</si>
  <si>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</si>
  <si>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</si>
  <si>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</si>
  <si>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</si>
  <si>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</si>
  <si>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</si>
  <si>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</si>
  <si>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</si>
  <si>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</si>
  <si>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</si>
  <si>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</si>
  <si>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</si>
  <si>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</si>
  <si>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</si>
  <si>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</si>
  <si>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</si>
  <si>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</si>
  <si>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</si>
  <si>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</si>
  <si>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</si>
  <si>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</si>
  <si>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</si>
  <si>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</si>
  <si>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</si>
  <si>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</si>
  <si>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</si>
  <si>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</si>
  <si>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</si>
  <si>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</si>
  <si>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</si>
  <si>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</si>
  <si>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</si>
  <si>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</si>
  <si>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</si>
  <si>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</si>
  <si>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</si>
  <si>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</si>
  <si>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</si>
  <si>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</si>
  <si>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</si>
  <si>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</si>
  <si>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</si>
  <si>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</si>
  <si>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</si>
  <si>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</si>
  <si>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</si>
  <si>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</si>
  <si>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</si>
  <si>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</si>
  <si>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</si>
  <si>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</si>
  <si>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</si>
  <si>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</si>
  <si>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</si>
  <si>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</si>
  <si>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</si>
  <si>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</si>
  <si>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</si>
  <si>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</si>
  <si>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</si>
  <si>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</si>
  <si>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</si>
  <si>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</si>
  <si>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</si>
  <si>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</si>
  <si>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</si>
  <si>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</si>
  <si>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</si>
  <si>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</si>
  <si>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</si>
  <si>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</si>
  <si>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</si>
  <si>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</si>
  <si>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</si>
  <si>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</si>
  <si>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</si>
  <si>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</si>
  <si>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</si>
  <si>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</si>
  <si>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</si>
  <si>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</si>
  <si>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</si>
  <si>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</si>
  <si>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</si>
  <si>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</si>
  <si>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</si>
  <si>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</si>
  <si>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</si>
  <si>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</si>
  <si>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</si>
  <si>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</si>
  <si>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</si>
  <si>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</si>
  <si>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</si>
  <si>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</si>
  <si>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</si>
  <si>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</si>
  <si>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</si>
  <si>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</si>
  <si>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</si>
  <si>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</si>
  <si>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</si>
  <si>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</si>
  <si>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</si>
  <si>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</si>
  <si>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</si>
  <si>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</si>
  <si>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</si>
  <si>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</si>
  <si>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</si>
  <si>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</si>
  <si>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</si>
  <si>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</si>
  <si>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</si>
  <si>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</si>
  <si>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</si>
  <si>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</si>
  <si>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</si>
  <si>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</si>
  <si>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</si>
  <si>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</si>
  <si>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</si>
  <si>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</si>
  <si>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</si>
  <si>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</si>
  <si>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</si>
  <si>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</si>
  <si>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</si>
  <si>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</si>
  <si>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</si>
  <si>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</si>
  <si>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</si>
  <si>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</si>
  <si>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</si>
  <si>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</si>
  <si>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</si>
  <si>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</si>
  <si>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</si>
  <si>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</si>
  <si>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</si>
  <si>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</si>
  <si>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</si>
  <si>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</si>
  <si>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</si>
  <si>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</si>
  <si>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</si>
  <si>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</si>
  <si>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</si>
  <si>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</si>
  <si>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</si>
  <si>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</si>
  <si>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</si>
  <si>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</si>
  <si>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</si>
  <si>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</si>
  <si>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</si>
  <si>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</si>
  <si>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</si>
  <si>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</si>
  <si>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</si>
  <si>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</si>
  <si>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</si>
  <si>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</si>
  <si>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</si>
  <si>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</si>
  <si>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</si>
  <si>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</si>
  <si>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</si>
  <si>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</si>
  <si>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</si>
  <si>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</si>
  <si>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</si>
  <si>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</si>
  <si>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</si>
  <si>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</si>
  <si>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</si>
  <si>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</si>
  <si>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</si>
  <si>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</si>
  <si>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</si>
  <si>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</si>
  <si>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</si>
  <si>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</si>
  <si>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</si>
  <si>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</si>
  <si>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</si>
  <si>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</si>
  <si>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</si>
  <si>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</si>
  <si>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</si>
  <si>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</si>
  <si>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</si>
  <si>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</si>
  <si>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</si>
  <si>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</si>
  <si>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</si>
  <si>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</si>
  <si>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</si>
  <si>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</si>
  <si>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</si>
  <si>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</si>
  <si>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</si>
  <si>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</si>
  <si>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</si>
  <si>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</si>
  <si>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</si>
  <si>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</si>
  <si>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</si>
  <si>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</si>
  <si>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</si>
  <si>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</si>
  <si>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</si>
  <si>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</si>
  <si>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</si>
  <si>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</si>
  <si>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</si>
  <si>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</si>
  <si>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</si>
  <si>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</si>
  <si>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</si>
  <si>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</si>
  <si>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</si>
  <si>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</si>
  <si>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</si>
  <si>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</si>
  <si>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</si>
  <si>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</si>
  <si>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</si>
  <si>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</si>
  <si>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</si>
  <si>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</si>
  <si>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</si>
  <si>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</si>
  <si>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</si>
  <si>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</si>
  <si>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</si>
  <si>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</si>
  <si>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</si>
  <si>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</si>
  <si>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</si>
  <si>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</si>
  <si>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</si>
  <si>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</si>
  <si>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</si>
  <si>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</si>
  <si>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</si>
  <si>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</si>
  <si>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</si>
  <si>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</si>
  <si>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</si>
  <si>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</si>
  <si>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</si>
  <si>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</si>
  <si>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</si>
  <si>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</si>
  <si>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</si>
  <si>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</si>
  <si>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</si>
  <si>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</si>
  <si>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</si>
  <si>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</si>
  <si>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</si>
  <si>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</si>
  <si>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</si>
  <si>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</si>
  <si>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</si>
  <si>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</si>
  <si>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</si>
  <si>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</si>
  <si>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</si>
  <si>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</si>
  <si>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</si>
  <si>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</si>
  <si>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</si>
  <si>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</si>
  <si>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</si>
  <si>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</si>
  <si>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</si>
  <si>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</si>
  <si>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</si>
  <si>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</si>
  <si>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</si>
  <si>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</si>
  <si>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</si>
  <si>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</si>
  <si>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</si>
  <si>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</si>
  <si>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</si>
  <si>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</si>
  <si>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</si>
  <si>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</si>
  <si>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</si>
  <si>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</si>
  <si>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</si>
  <si>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</si>
  <si>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</si>
  <si>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</si>
  <si>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</si>
  <si>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</si>
  <si>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</si>
  <si>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</si>
  <si>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</si>
  <si>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</si>
  <si>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</si>
  <si>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</si>
  <si>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</si>
  <si>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</si>
  <si>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</si>
  <si>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</si>
  <si>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</si>
  <si>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</si>
  <si>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</si>
  <si>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</si>
  <si>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</si>
  <si>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</si>
  <si>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</si>
  <si>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</si>
  <si>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</si>
  <si>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</si>
  <si>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</si>
  <si>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</si>
  <si>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</si>
  <si>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</si>
  <si>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</si>
  <si>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</si>
  <si>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</si>
  <si>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</si>
  <si>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</si>
  <si>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</si>
  <si>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</si>
  <si>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</si>
  <si>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</si>
  <si>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</si>
  <si>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</si>
  <si>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</si>
  <si>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</si>
  <si>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</si>
  <si>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</si>
  <si>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</si>
  <si>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</si>
  <si>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</si>
  <si>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</si>
  <si>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</si>
  <si>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</si>
  <si>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</si>
  <si>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</si>
  <si>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</si>
  <si>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</si>
  <si>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</si>
  <si>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</si>
  <si>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</si>
  <si>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</si>
  <si>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</si>
  <si>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</si>
  <si>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</si>
  <si>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</si>
  <si>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</si>
  <si>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</si>
  <si>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</si>
  <si>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</si>
  <si>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</si>
  <si>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</si>
  <si>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</si>
  <si>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</si>
  <si>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</si>
  <si>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</si>
  <si>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</si>
  <si>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</si>
  <si>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</si>
  <si>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</si>
  <si>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</si>
  <si>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</si>
  <si>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</si>
  <si>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</si>
  <si>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</si>
  <si>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</si>
  <si>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</si>
  <si>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</si>
  <si>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</si>
  <si>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</si>
  <si>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</si>
  <si>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</si>
  <si>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</si>
  <si>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</si>
  <si>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</si>
  <si>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</si>
  <si>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</si>
  <si>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</si>
  <si>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</si>
  <si>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</si>
  <si>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</si>
  <si>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</si>
  <si>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</si>
  <si>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</si>
  <si>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</si>
  <si>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</si>
  <si>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</si>
  <si>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</si>
  <si>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</si>
  <si>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</si>
  <si>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</si>
  <si>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</si>
  <si>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</si>
  <si>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</si>
  <si>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</si>
  <si>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</si>
  <si>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</si>
  <si>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</si>
  <si>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</si>
  <si>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</si>
  <si>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</si>
  <si>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</si>
  <si>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</si>
  <si>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</si>
  <si>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</si>
  <si>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</si>
  <si>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</si>
  <si>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</si>
  <si>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</si>
  <si>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</si>
  <si>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</si>
  <si>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</si>
  <si>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</si>
  <si>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</si>
  <si>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</si>
  <si>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</si>
  <si>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</si>
  <si>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</si>
  <si>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</si>
  <si>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</si>
  <si>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</si>
  <si>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</si>
  <si>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</si>
  <si>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</si>
  <si>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</si>
  <si>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</si>
  <si>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</si>
  <si>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</si>
  <si>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</si>
  <si>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</si>
  <si>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</si>
  <si>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</si>
  <si>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</si>
  <si>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</si>
  <si>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</si>
  <si>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</si>
  <si>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</si>
  <si>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</si>
  <si>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</si>
  <si>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</si>
  <si>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</si>
  <si>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</si>
  <si>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</si>
  <si>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</si>
  <si>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</si>
  <si>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</si>
  <si>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</si>
  <si>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</si>
  <si>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</si>
  <si>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</si>
  <si>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</si>
  <si>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</si>
  <si>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</si>
  <si>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</si>
  <si>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</si>
  <si>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</si>
  <si>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</si>
  <si>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</si>
  <si>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</si>
  <si>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</si>
  <si>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</si>
  <si>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</si>
  <si>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</si>
  <si>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</si>
  <si>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</si>
  <si>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</si>
  <si>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</si>
  <si>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</si>
  <si>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</si>
  <si>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</si>
  <si>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</si>
  <si>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</si>
  <si>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</si>
  <si>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</si>
  <si>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</si>
  <si>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</si>
  <si>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</si>
  <si>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</si>
  <si>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</si>
  <si>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</si>
  <si>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</si>
  <si>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</si>
  <si>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</si>
  <si>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</si>
  <si>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</si>
  <si>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</si>
  <si>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</si>
  <si>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</si>
  <si>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</si>
  <si>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</si>
  <si>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</si>
  <si>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</si>
  <si>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</si>
  <si>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</si>
  <si>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</si>
  <si>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</si>
  <si>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</si>
  <si>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</si>
  <si>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</si>
  <si>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</si>
  <si>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</si>
  <si>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</si>
  <si>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</si>
  <si>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</si>
  <si>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</si>
  <si>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</si>
  <si>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</si>
  <si>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</si>
  <si>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</si>
  <si>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</si>
  <si>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</si>
  <si>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</si>
  <si>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</si>
  <si>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</si>
  <si>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</si>
  <si>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</si>
  <si>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</si>
  <si>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</si>
  <si>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</si>
  <si>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</si>
  <si>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</si>
  <si>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</si>
  <si>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</si>
  <si>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</si>
  <si>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</si>
  <si>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</si>
  <si>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</si>
  <si>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</si>
  <si>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</si>
  <si>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</si>
  <si>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</si>
  <si>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</si>
  <si>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</si>
  <si>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</si>
  <si>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</si>
  <si>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</si>
  <si>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</si>
  <si>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</si>
  <si>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</si>
  <si>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</si>
  <si>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</si>
  <si>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</si>
  <si>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</si>
  <si>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</si>
  <si>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</si>
  <si>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</si>
  <si>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</si>
  <si>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</si>
  <si>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</si>
  <si>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</si>
  <si>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</si>
  <si>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</si>
  <si>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</si>
  <si>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</si>
  <si>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</si>
  <si>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</si>
  <si>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</si>
  <si>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</si>
  <si>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</si>
  <si>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</si>
  <si>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</si>
  <si>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</si>
  <si>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</si>
  <si>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</si>
  <si>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</si>
  <si>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</si>
  <si>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</si>
  <si>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</si>
  <si>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</si>
  <si>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</si>
  <si>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</si>
  <si>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</si>
  <si>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</si>
  <si>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</si>
  <si>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</si>
  <si>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</si>
  <si>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</si>
  <si>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</si>
  <si>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</si>
  <si>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</si>
  <si>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</si>
  <si>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</si>
  <si>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</si>
  <si>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</si>
  <si>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</si>
  <si>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</si>
  <si>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</si>
  <si>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</si>
  <si>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</si>
  <si>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</si>
  <si>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</si>
  <si>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</si>
  <si>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</si>
  <si>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</si>
  <si>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</si>
  <si>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</si>
  <si>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</si>
  <si>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</si>
  <si>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</si>
  <si>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</si>
  <si>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</si>
  <si>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</si>
  <si>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</si>
  <si>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</si>
  <si>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</si>
  <si>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</si>
  <si>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</si>
  <si>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</si>
  <si>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</si>
  <si>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</si>
  <si>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</si>
  <si>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</si>
  <si>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</si>
  <si>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</si>
  <si>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</si>
  <si>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</si>
  <si>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</si>
  <si>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</si>
  <si>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</si>
  <si>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</si>
  <si>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</si>
  <si>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</si>
  <si>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</si>
  <si>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</si>
  <si>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</si>
  <si>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</si>
  <si>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</si>
  <si>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</si>
  <si>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</si>
  <si>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</si>
  <si>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</si>
  <si>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</si>
  <si>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</si>
  <si>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</si>
  <si>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</si>
  <si>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</si>
  <si>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</si>
  <si>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</si>
  <si>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</si>
  <si>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</si>
  <si>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</si>
  <si>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</si>
  <si>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</si>
  <si>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</si>
  <si>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</si>
  <si>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</si>
  <si>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</si>
  <si>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</si>
  <si>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</si>
  <si>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</si>
  <si>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</si>
  <si>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</si>
  <si>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</si>
  <si>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</si>
  <si>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</si>
  <si>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</si>
  <si>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</si>
  <si>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</si>
  <si>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</si>
  <si>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</si>
  <si>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</si>
  <si>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</si>
  <si>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</si>
  <si>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</si>
  <si>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</si>
  <si>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</si>
  <si>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</si>
  <si>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</si>
  <si>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</si>
  <si>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</si>
  <si>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</si>
  <si>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</si>
  <si>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</si>
  <si>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</si>
  <si>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</si>
  <si>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</si>
  <si>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</si>
  <si>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</si>
  <si>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</si>
  <si>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</si>
  <si>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</si>
  <si>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</si>
  <si>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</si>
  <si>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</si>
  <si>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</si>
  <si>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</si>
  <si>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</si>
  <si>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</si>
  <si>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</si>
  <si>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</si>
  <si>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</si>
  <si>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</si>
  <si>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</si>
  <si>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</si>
  <si>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</si>
  <si>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</si>
  <si>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</si>
  <si>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</si>
  <si>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</si>
  <si>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</si>
  <si>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</si>
  <si>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</si>
  <si>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</si>
  <si>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</si>
  <si>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</si>
  <si>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</si>
  <si>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</si>
  <si>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</si>
  <si>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</si>
  <si>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</si>
  <si>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</si>
  <si>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</si>
  <si>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</si>
  <si>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</si>
  <si>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</si>
  <si>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</si>
  <si>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</si>
  <si>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</si>
  <si>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</si>
  <si>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</si>
  <si>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</si>
  <si>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</si>
  <si>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</si>
  <si>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</si>
  <si>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</si>
  <si>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</si>
  <si>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</si>
  <si>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</si>
  <si>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</si>
  <si>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</si>
  <si>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</si>
  <si>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</si>
  <si>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</si>
  <si>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</si>
  <si>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</si>
  <si>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</si>
  <si>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</si>
  <si>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</si>
  <si>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</si>
  <si>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</si>
  <si>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</si>
  <si>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</si>
  <si>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</si>
  <si>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</si>
  <si>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</si>
  <si>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</si>
  <si>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</si>
  <si>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</si>
  <si>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</si>
  <si>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</si>
  <si>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</si>
  <si>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</si>
  <si>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</si>
  <si>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</si>
  <si>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</si>
  <si>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</si>
  <si>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</si>
  <si>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</si>
  <si>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</si>
  <si>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</si>
  <si>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</si>
  <si>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</si>
  <si>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</si>
  <si>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</si>
  <si>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</si>
  <si>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</si>
  <si>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</si>
  <si>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</si>
  <si>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</si>
  <si>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</si>
  <si>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</si>
  <si>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</si>
  <si>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</si>
  <si>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</si>
  <si>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</si>
  <si>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</si>
  <si>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</si>
  <si>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</si>
  <si>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</si>
  <si>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</si>
  <si>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</si>
  <si>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</si>
  <si>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</si>
  <si>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</si>
  <si>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</si>
  <si>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</si>
  <si>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</si>
  <si>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</si>
  <si>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</si>
  <si>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</si>
  <si>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</si>
  <si>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</si>
  <si>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</si>
  <si>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</si>
  <si>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</si>
  <si>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</si>
  <si>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</si>
  <si>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</si>
  <si>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</si>
  <si>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</si>
  <si>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</si>
  <si>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</si>
  <si>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</si>
  <si>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</si>
  <si>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</si>
  <si>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</si>
  <si>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</si>
  <si>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</si>
  <si>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</si>
  <si>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</si>
  <si>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</si>
  <si>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</si>
  <si>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</si>
  <si>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</si>
  <si>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</si>
  <si>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</si>
  <si>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</si>
  <si>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</si>
  <si>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</si>
  <si>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</si>
  <si>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</si>
  <si>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</si>
  <si>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</si>
  <si>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</si>
  <si>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</si>
  <si>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</si>
  <si>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</si>
  <si>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</si>
  <si>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</si>
  <si>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</si>
  <si>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</si>
  <si>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</si>
  <si>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</si>
  <si>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</si>
  <si>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</si>
  <si>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</si>
  <si>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</si>
  <si>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</si>
  <si>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</si>
  <si>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</si>
  <si>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</si>
  <si>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</si>
  <si>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</si>
  <si>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</si>
  <si>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</si>
  <si>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</si>
  <si>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</si>
  <si>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</si>
  <si>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</si>
  <si>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</si>
  <si>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</si>
  <si>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</si>
  <si>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</si>
  <si>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</si>
  <si>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</si>
  <si>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</si>
  <si>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</si>
  <si>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</si>
  <si>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</si>
  <si>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</si>
  <si>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</si>
  <si>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</si>
  <si>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</si>
  <si>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</si>
  <si>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</si>
  <si>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</si>
  <si>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</si>
  <si>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</si>
  <si>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</si>
  <si>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</si>
  <si>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</si>
  <si>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</si>
  <si>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</si>
  <si>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</si>
  <si>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</si>
  <si>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</si>
  <si>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</si>
  <si>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</si>
  <si>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</si>
  <si>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</si>
  <si>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</si>
  <si>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</si>
  <si>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</si>
  <si>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</si>
  <si>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</si>
  <si>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</si>
  <si>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</si>
  <si>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</si>
  <si>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</si>
  <si>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</si>
  <si>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</si>
  <si>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</si>
  <si>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</si>
  <si>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</si>
  <si>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</si>
  <si>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</si>
  <si>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</si>
  <si>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</si>
  <si>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</si>
  <si>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</si>
  <si>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</si>
  <si>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</si>
  <si>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</si>
  <si>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</si>
  <si>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</si>
  <si>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</si>
  <si>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</si>
  <si>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</si>
  <si>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</si>
  <si>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</si>
  <si>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</si>
  <si>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</si>
  <si>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</si>
  <si>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</si>
  <si>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</si>
  <si>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</si>
  <si>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</si>
  <si>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</si>
  <si>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</si>
  <si>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</si>
  <si>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</si>
  <si>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</si>
  <si>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</si>
  <si>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</si>
  <si>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</si>
  <si>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</si>
  <si>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</si>
  <si>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</si>
  <si>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</si>
  <si>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</si>
  <si>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</si>
  <si>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</si>
  <si>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</si>
  <si>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</si>
  <si>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</si>
  <si>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</si>
  <si>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</si>
  <si>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</si>
  <si>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</si>
  <si>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</si>
  <si>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</si>
  <si>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</si>
  <si>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</si>
  <si>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</si>
  <si>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</si>
  <si>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</si>
  <si>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</si>
  <si>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</si>
  <si>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</si>
  <si>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</si>
  <si>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</si>
  <si>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</si>
  <si>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</si>
  <si>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</si>
  <si>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</si>
  <si>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</si>
  <si>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</si>
  <si>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</si>
  <si>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</si>
  <si>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</si>
  <si>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</si>
  <si>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</si>
  <si>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</si>
  <si>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</si>
  <si>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</si>
  <si>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</si>
  <si>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</si>
  <si>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</si>
  <si>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</si>
  <si>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</si>
  <si>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</si>
  <si>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</si>
  <si>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</si>
  <si>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</si>
  <si>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</si>
  <si>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</si>
  <si>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</si>
  <si>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</si>
  <si>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</si>
  <si>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</si>
  <si>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</si>
  <si>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</si>
  <si>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</si>
  <si>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</si>
  <si>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</si>
  <si>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</si>
  <si>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</si>
  <si>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</si>
  <si>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</si>
  <si>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</si>
  <si>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</si>
  <si>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</si>
  <si>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</si>
  <si>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</si>
  <si>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</si>
  <si>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</si>
  <si>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</si>
  <si>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</si>
  <si>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</si>
  <si>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</si>
  <si>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</si>
  <si>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</si>
  <si>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</si>
  <si>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</si>
  <si>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</si>
  <si>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</si>
  <si>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</si>
  <si>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</si>
  <si>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</si>
  <si>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</si>
  <si>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</si>
  <si>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</si>
  <si>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</si>
  <si>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</si>
  <si>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</si>
  <si>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</si>
  <si>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</si>
  <si>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</si>
  <si>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</si>
  <si>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</si>
  <si>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</si>
  <si>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</si>
  <si>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</si>
  <si>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</si>
  <si>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</si>
  <si>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</si>
  <si>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</si>
  <si>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</si>
  <si>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</si>
  <si>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</si>
  <si>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</si>
  <si>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</si>
  <si>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</si>
  <si>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</si>
  <si>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</si>
  <si>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</si>
  <si>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</si>
  <si>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</si>
  <si>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</si>
  <si>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</si>
  <si>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</si>
  <si>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</si>
  <si>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</si>
  <si>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</si>
  <si>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</si>
  <si>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</si>
  <si>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</si>
  <si>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</si>
  <si>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</si>
  <si>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</si>
  <si>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</si>
  <si>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</si>
  <si>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</si>
  <si>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</si>
  <si>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</si>
  <si>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</si>
  <si>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</si>
  <si>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</si>
  <si>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</si>
  <si>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</si>
  <si>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</si>
  <si>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</si>
  <si>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</si>
  <si>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</si>
  <si>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</si>
  <si>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</si>
  <si>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</si>
  <si>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</si>
  <si>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</si>
  <si>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</si>
  <si>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</si>
  <si>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</si>
  <si>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</si>
  <si>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</si>
  <si>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</si>
  <si>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</si>
  <si>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</si>
  <si>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</si>
  <si>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</si>
  <si>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</si>
  <si>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</si>
  <si>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</si>
  <si>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</si>
  <si>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</si>
  <si>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</si>
  <si>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</si>
  <si>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</si>
  <si>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</si>
  <si>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</si>
  <si>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</si>
  <si>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</si>
  <si>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</si>
  <si>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</si>
  <si>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</si>
  <si>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</si>
  <si>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</si>
  <si>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</si>
  <si>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</si>
  <si>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</si>
  <si>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</si>
  <si>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</si>
  <si>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</si>
  <si>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</si>
  <si>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</si>
  <si>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</si>
  <si>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</si>
  <si>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</si>
  <si>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</si>
  <si>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</si>
  <si>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</si>
  <si>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</si>
  <si>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</si>
  <si>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</si>
  <si>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</si>
  <si>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</si>
  <si>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</si>
  <si>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</si>
  <si>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</si>
  <si>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</si>
  <si>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</si>
  <si>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</si>
  <si>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</si>
  <si>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</si>
  <si>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</si>
  <si>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</si>
  <si>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</si>
  <si>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</si>
  <si>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</si>
  <si>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</si>
  <si>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</si>
  <si>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</si>
  <si>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</si>
  <si>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</si>
  <si>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</si>
  <si>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</si>
  <si>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</si>
  <si>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</si>
  <si>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</si>
  <si>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</si>
  <si>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</si>
  <si>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</si>
  <si>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</si>
  <si>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</si>
  <si>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</si>
  <si>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</si>
  <si>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</si>
  <si>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</si>
  <si>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</si>
  <si>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</si>
  <si>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</si>
  <si>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</si>
  <si>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</si>
  <si>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</si>
  <si>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</si>
  <si>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</si>
  <si>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</si>
  <si>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</si>
  <si>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</si>
  <si>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</si>
  <si>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</si>
  <si>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</si>
  <si>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</si>
  <si>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</si>
  <si>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</si>
  <si>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</si>
  <si>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</si>
  <si>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</si>
  <si>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</si>
  <si>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</si>
  <si>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</si>
  <si>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</si>
  <si>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</si>
  <si>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</si>
  <si>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</si>
  <si>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</si>
  <si>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</si>
  <si>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</si>
  <si>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</si>
  <si>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</si>
  <si>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</si>
  <si>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</si>
  <si>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</si>
  <si>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</si>
  <si>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</si>
  <si>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</si>
  <si>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</si>
  <si>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</si>
  <si>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</si>
  <si>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</si>
  <si>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</si>
  <si>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</si>
  <si>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</si>
  <si>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</si>
  <si>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</si>
  <si>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</si>
  <si>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</si>
  <si>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</si>
  <si>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</si>
  <si>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</si>
  <si>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</si>
  <si>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</si>
  <si>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</si>
  <si>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</si>
  <si>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</si>
  <si>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</si>
  <si>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</si>
  <si>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</si>
  <si>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</si>
  <si>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</si>
  <si>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</si>
  <si>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</si>
  <si>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</si>
  <si>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</si>
  <si>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</si>
  <si>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</si>
  <si>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</si>
  <si>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</si>
  <si>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</si>
  <si>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</si>
  <si>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</si>
  <si>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</si>
  <si>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</si>
  <si>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</si>
  <si>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</si>
  <si>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</si>
  <si>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</si>
  <si>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</si>
  <si>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</si>
  <si>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</si>
  <si>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</si>
  <si>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</si>
  <si>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</si>
  <si>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</si>
  <si>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</si>
  <si>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</si>
  <si>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</si>
  <si>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</si>
  <si>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</si>
  <si>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</si>
  <si>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</si>
  <si>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</si>
  <si>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</si>
  <si>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</si>
  <si>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</si>
  <si>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</si>
  <si>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</si>
  <si>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</si>
  <si>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</si>
  <si>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</si>
  <si>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</si>
  <si>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</si>
  <si>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</si>
  <si>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</si>
  <si>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</si>
  <si>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</si>
  <si>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</si>
  <si>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</si>
  <si>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</si>
  <si>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</si>
  <si>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</si>
  <si>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</si>
  <si>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</si>
  <si>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</si>
  <si>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</si>
  <si>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</si>
  <si>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</si>
  <si>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</si>
  <si>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</si>
  <si>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</si>
  <si>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</si>
  <si>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</si>
  <si>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</si>
  <si>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</si>
  <si>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</si>
  <si>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</si>
  <si>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</si>
  <si>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</si>
  <si>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</si>
  <si>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</si>
  <si>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</si>
  <si>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</si>
  <si>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</si>
  <si>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</si>
  <si>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</si>
  <si>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</si>
  <si>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</si>
  <si>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</si>
  <si>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</si>
  <si>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</si>
  <si>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</si>
  <si>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</si>
  <si>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</si>
  <si>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</si>
  <si>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</si>
  <si>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</si>
  <si>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</si>
  <si>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</si>
  <si>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</si>
  <si>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</si>
  <si>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</si>
  <si>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</si>
  <si>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</si>
  <si>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</si>
  <si>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</si>
  <si>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</si>
  <si>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</si>
  <si>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</si>
  <si>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</si>
  <si>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</si>
  <si>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</si>
  <si>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</si>
  <si>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</si>
  <si>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</si>
  <si>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</si>
  <si>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</si>
  <si>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</si>
  <si>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</si>
  <si>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</si>
  <si>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</si>
  <si>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</si>
  <si>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</si>
  <si>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</si>
  <si>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</si>
  <si>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</si>
  <si>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</si>
  <si>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</si>
  <si>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</si>
  <si>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</si>
  <si>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</si>
  <si>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</si>
  <si>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</si>
  <si>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</si>
  <si>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</si>
  <si>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</si>
  <si>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</si>
  <si>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</si>
  <si>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</si>
  <si>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</si>
  <si>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</si>
  <si>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</si>
  <si>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</si>
  <si>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</si>
  <si>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</si>
  <si>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</si>
  <si>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</si>
  <si>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</si>
  <si>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</si>
  <si>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</si>
  <si>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</si>
  <si>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</si>
  <si>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</si>
  <si>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</si>
  <si>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</si>
  <si>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</si>
  <si>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</si>
  <si>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</si>
  <si>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</si>
  <si>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</si>
  <si>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</si>
  <si>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</si>
  <si>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</si>
  <si>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</si>
  <si>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</si>
  <si>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</si>
  <si>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</si>
  <si>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</si>
  <si>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</si>
  <si>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</si>
  <si>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</si>
  <si>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</si>
  <si>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</si>
  <si>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</si>
  <si>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</si>
  <si>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</si>
  <si>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</si>
  <si>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</si>
  <si>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</si>
  <si>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</si>
  <si>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</si>
  <si>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</si>
  <si>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</si>
  <si>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</si>
  <si>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</si>
  <si>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</si>
  <si>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</si>
  <si>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</si>
  <si>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</si>
  <si>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</si>
  <si>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</si>
  <si>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</si>
  <si>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</si>
  <si>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</si>
  <si>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</si>
  <si>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</si>
  <si>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</si>
  <si>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</si>
  <si>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</si>
  <si>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</si>
  <si>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</si>
  <si>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</si>
  <si>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</si>
  <si>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</si>
  <si>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</si>
  <si>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</si>
  <si>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</si>
  <si>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</si>
  <si>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</si>
  <si>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</si>
  <si>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</si>
  <si>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</si>
  <si>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</si>
  <si>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</si>
  <si>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</si>
  <si>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</si>
  <si>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</si>
  <si>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</si>
  <si>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</si>
  <si>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</si>
  <si>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</si>
  <si>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</si>
  <si>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</si>
  <si>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</si>
  <si>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</si>
  <si>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</si>
  <si>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</si>
  <si>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</si>
  <si>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</si>
  <si>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</si>
  <si>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</si>
  <si>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</si>
  <si>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</si>
  <si>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</si>
  <si>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</si>
  <si>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</si>
  <si>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</si>
  <si>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</si>
  <si>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</si>
  <si>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</si>
  <si>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</si>
  <si>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</si>
  <si>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</si>
  <si>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</si>
  <si>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</si>
  <si>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</si>
  <si>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</si>
  <si>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</si>
  <si>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</si>
  <si>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</si>
  <si>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</si>
  <si>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</si>
  <si>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</si>
  <si>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</si>
  <si>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</si>
  <si>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</si>
  <si>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</si>
  <si>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</si>
  <si>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</si>
  <si>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</si>
  <si>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</si>
  <si>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</si>
  <si>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</si>
  <si>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</si>
  <si>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</si>
  <si>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</si>
  <si>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</si>
  <si>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</si>
  <si>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</si>
  <si>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</si>
  <si>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</si>
  <si>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</si>
  <si>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</si>
  <si>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</si>
  <si>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</si>
  <si>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</si>
  <si>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</si>
  <si>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</si>
  <si>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</si>
  <si>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</si>
  <si>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</si>
  <si>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</si>
  <si>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</si>
  <si>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</si>
  <si>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</si>
  <si>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</si>
  <si>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</si>
  <si>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</si>
  <si>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</si>
  <si>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</si>
  <si>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</si>
  <si>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</si>
  <si>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</si>
  <si>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</si>
  <si>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</si>
  <si>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</si>
  <si>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</si>
  <si>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</si>
  <si>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</si>
  <si>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</si>
  <si>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</si>
  <si>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</si>
  <si>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</si>
  <si>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</si>
  <si>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</si>
  <si>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</si>
  <si>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</si>
  <si>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</si>
  <si>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</si>
  <si>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</si>
  <si>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</si>
  <si>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</si>
  <si>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</si>
  <si>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</si>
  <si>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</si>
  <si>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</si>
  <si>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</si>
  <si>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</si>
  <si>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</si>
  <si>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</si>
  <si>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</si>
  <si>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</si>
  <si>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</si>
  <si>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</si>
  <si>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</si>
  <si>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</si>
  <si>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</si>
  <si>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</si>
  <si>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</si>
  <si>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</si>
  <si>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</si>
  <si>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</si>
  <si>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</si>
  <si>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</si>
  <si>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</si>
  <si>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</si>
  <si>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</si>
  <si>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</si>
  <si>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</si>
  <si>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</si>
  <si>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</si>
  <si>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</si>
  <si>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</si>
  <si>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</si>
  <si>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</si>
  <si>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</si>
  <si>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</si>
  <si>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</si>
  <si>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</si>
  <si>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</si>
  <si>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</si>
  <si>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</si>
  <si>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</si>
  <si>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</si>
  <si>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</si>
  <si>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</si>
  <si>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</si>
  <si>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</si>
  <si>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</si>
  <si>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</si>
  <si>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</si>
  <si>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</si>
  <si>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</si>
  <si>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</si>
  <si>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</si>
  <si>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</si>
  <si>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</si>
  <si>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</si>
  <si>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</si>
  <si>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</si>
  <si>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</si>
  <si>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</si>
  <si>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</si>
  <si>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</si>
  <si>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</si>
  <si>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</si>
  <si>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</si>
  <si>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</si>
  <si>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</si>
  <si>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</si>
  <si>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</si>
  <si>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</si>
  <si>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</si>
  <si>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</si>
  <si>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</si>
  <si>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</si>
  <si>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</si>
  <si>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</si>
  <si>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</si>
  <si>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</si>
  <si>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</si>
  <si>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</si>
  <si>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</si>
  <si>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</si>
  <si>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</si>
  <si>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</si>
  <si>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</si>
  <si>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</si>
  <si>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</si>
  <si>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</si>
  <si>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</si>
  <si>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</si>
  <si>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</si>
  <si>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</si>
  <si>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</si>
  <si>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</si>
  <si>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</si>
  <si>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</si>
  <si>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</si>
  <si>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</si>
  <si>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</si>
  <si>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</si>
  <si>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</si>
  <si>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</si>
  <si>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</si>
  <si>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</si>
  <si>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</si>
  <si>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</si>
  <si>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</si>
  <si>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</si>
  <si>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</si>
  <si>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</si>
  <si>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</si>
  <si>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</si>
  <si>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</si>
  <si>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</si>
  <si>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</si>
  <si>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</si>
  <si>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</si>
  <si>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</si>
  <si>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</si>
  <si>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</si>
  <si>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</si>
  <si>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</si>
  <si>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</si>
  <si>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</si>
  <si>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</si>
  <si>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</si>
  <si>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</si>
  <si>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</si>
  <si>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</si>
  <si>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</si>
  <si>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</si>
  <si>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</si>
  <si>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</si>
  <si>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</si>
  <si>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</si>
  <si>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</si>
  <si>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</si>
  <si>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</si>
  <si>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</si>
  <si>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</si>
  <si>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</si>
  <si>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</si>
  <si>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</si>
  <si>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</si>
  <si>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</si>
  <si>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</si>
  <si>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</si>
  <si>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</si>
  <si>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</si>
  <si>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</si>
  <si>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</si>
  <si>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</si>
  <si>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</si>
  <si>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</si>
  <si>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</si>
  <si>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</si>
  <si>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</si>
  <si>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</si>
  <si>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</si>
  <si>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</si>
  <si>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</si>
  <si>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</si>
  <si>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</si>
  <si>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</si>
  <si>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</si>
  <si>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</si>
  <si>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</si>
  <si>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</si>
  <si>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</si>
  <si>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</si>
  <si>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</si>
  <si>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</si>
  <si>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</si>
  <si>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</si>
  <si>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</si>
  <si>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</si>
  <si>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</si>
  <si>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</si>
  <si>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</si>
  <si>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</si>
  <si>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</si>
  <si>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</si>
  <si>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</si>
  <si>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</si>
  <si>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</si>
  <si>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</si>
  <si>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</si>
  <si>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</si>
  <si>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</si>
  <si>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</si>
  <si>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</si>
  <si>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</si>
  <si>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</si>
  <si>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</si>
  <si>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</si>
  <si>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</si>
  <si>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</si>
  <si>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</si>
  <si>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</si>
  <si>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</si>
  <si>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</si>
  <si>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</si>
  <si>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</si>
  <si>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</si>
  <si>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</si>
  <si>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</si>
  <si>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</si>
  <si>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</si>
  <si>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</si>
  <si>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</si>
  <si>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</si>
  <si>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</si>
  <si>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</si>
  <si>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</si>
  <si>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</si>
  <si>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</si>
  <si>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</si>
  <si>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</si>
  <si>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</si>
  <si>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</si>
  <si>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</si>
  <si>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</si>
  <si>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</si>
  <si>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</si>
  <si>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</si>
  <si>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</si>
  <si>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</si>
  <si>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</si>
  <si>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</si>
  <si>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</si>
  <si>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</si>
  <si>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</si>
  <si>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</si>
  <si>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</si>
  <si>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</si>
  <si>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</si>
  <si>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</si>
  <si>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</si>
  <si>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</si>
  <si>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</si>
  <si>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</si>
  <si>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</si>
  <si>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</si>
  <si>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</si>
  <si>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</si>
  <si>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</si>
  <si>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</si>
  <si>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</si>
  <si>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</si>
  <si>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</si>
  <si>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</si>
  <si>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</si>
  <si>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</si>
  <si>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</si>
  <si>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</si>
  <si>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</si>
  <si>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</si>
  <si>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</si>
  <si>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</si>
  <si>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</si>
  <si>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</si>
  <si>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</si>
  <si>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</si>
  <si>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</si>
  <si>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</si>
  <si>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</si>
  <si>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</si>
  <si>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</si>
  <si>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</si>
  <si>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</si>
  <si>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</si>
  <si>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</si>
  <si>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</si>
  <si>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</si>
  <si>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</si>
  <si>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</si>
  <si>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</si>
  <si>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</si>
  <si>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</si>
  <si>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</si>
  <si>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</si>
  <si>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</si>
  <si>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</si>
  <si>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</si>
  <si>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</si>
  <si>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</si>
  <si>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</si>
  <si>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</si>
  <si>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</si>
  <si>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</si>
  <si>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</si>
  <si>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</si>
  <si>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</si>
  <si>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</si>
  <si>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</si>
  <si>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</si>
  <si>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</si>
  <si>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</si>
  <si>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</si>
  <si>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</si>
  <si>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</si>
  <si>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</si>
  <si>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</si>
  <si>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</si>
  <si>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</si>
  <si>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</si>
  <si>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</si>
  <si>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</si>
  <si>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</si>
  <si>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</si>
  <si>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</si>
  <si>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</si>
  <si>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</si>
  <si>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</si>
  <si>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</si>
  <si>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</si>
  <si>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</si>
  <si>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</si>
  <si>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</si>
  <si>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</si>
  <si>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</si>
  <si>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</si>
  <si>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</si>
  <si>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</si>
  <si>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</si>
  <si>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</si>
  <si>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</si>
  <si>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</si>
  <si>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</si>
  <si>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</si>
  <si>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</si>
  <si>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</si>
  <si>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</si>
  <si>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</si>
  <si>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</si>
  <si>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</si>
  <si>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</si>
  <si>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</si>
  <si>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</si>
  <si>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</si>
  <si>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</si>
  <si>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</si>
  <si>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</si>
  <si>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</si>
  <si>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</si>
  <si>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</si>
  <si>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</si>
  <si>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</si>
  <si>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</si>
  <si>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</si>
  <si>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</si>
  <si>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</si>
  <si>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</si>
  <si>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</si>
  <si>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</si>
  <si>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</si>
  <si>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</si>
  <si>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</si>
  <si>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</si>
  <si>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</si>
  <si>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</si>
  <si>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</si>
  <si>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</si>
  <si>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</si>
  <si>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</si>
  <si>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</si>
  <si>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</si>
  <si>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</si>
  <si>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</si>
  <si>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</si>
  <si>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</si>
  <si>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</si>
  <si>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</si>
  <si>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</si>
  <si>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</si>
  <si>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</si>
  <si>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</si>
  <si>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</si>
  <si>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</si>
  <si>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</si>
  <si>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</si>
  <si>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</si>
  <si>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</si>
  <si>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</si>
  <si>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</si>
  <si>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</si>
  <si>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</si>
  <si>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</si>
  <si>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</si>
  <si>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</si>
  <si>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</si>
  <si>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</si>
  <si>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</si>
  <si>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</si>
  <si>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</si>
  <si>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</si>
  <si>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</si>
  <si>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</si>
  <si>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</si>
  <si>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</si>
  <si>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</si>
  <si>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</si>
  <si>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</si>
  <si>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</si>
  <si>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</si>
  <si>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</si>
  <si>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</si>
  <si>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</si>
  <si>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</si>
  <si>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</si>
  <si>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</si>
  <si>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</si>
  <si>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</si>
  <si>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</si>
  <si>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</si>
  <si>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</si>
  <si>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</si>
  <si>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</si>
  <si>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</si>
  <si>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</si>
  <si>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</si>
  <si>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</si>
  <si>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</si>
  <si>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</si>
  <si>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</si>
  <si>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</si>
  <si>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</si>
  <si>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</si>
  <si>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</si>
  <si>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</si>
  <si>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</si>
  <si>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</si>
  <si>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</si>
  <si>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</si>
  <si>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</si>
  <si>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</si>
  <si>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</si>
  <si>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</si>
  <si>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</si>
  <si>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</si>
  <si>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</si>
  <si>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</si>
  <si>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</si>
  <si>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</si>
  <si>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</si>
  <si>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</si>
  <si>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</si>
  <si>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</si>
  <si>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</si>
  <si>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</si>
  <si>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</si>
  <si>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</si>
  <si>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</si>
  <si>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</si>
  <si>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</si>
  <si>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</si>
  <si>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</si>
  <si>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</si>
  <si>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</si>
  <si>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</si>
  <si>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</si>
  <si>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</si>
  <si>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</si>
  <si>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</si>
  <si>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</si>
  <si>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</si>
  <si>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</si>
  <si>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</si>
  <si>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</si>
  <si>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</si>
  <si>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</si>
  <si>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</si>
  <si>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</si>
  <si>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</si>
  <si>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</si>
  <si>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</si>
  <si>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</si>
  <si>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</si>
  <si>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</si>
  <si>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</si>
  <si>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</si>
  <si>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</si>
  <si>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</si>
  <si>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</si>
  <si>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</si>
  <si>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</si>
  <si>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</si>
  <si>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</si>
  <si>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</si>
  <si>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</si>
  <si>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</si>
  <si>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</si>
  <si>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</si>
  <si>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</si>
  <si>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</si>
  <si>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</si>
  <si>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</si>
  <si>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</si>
  <si>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</si>
  <si>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</si>
  <si>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</si>
  <si>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</si>
  <si>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</si>
  <si>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</si>
  <si>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</si>
  <si>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</si>
  <si>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</si>
  <si>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</si>
  <si>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</si>
  <si>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</si>
  <si>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</si>
  <si>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</si>
  <si>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</si>
  <si>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</si>
  <si>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</si>
  <si>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</si>
  <si>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</si>
  <si>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</si>
  <si>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</si>
  <si>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</si>
  <si>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</si>
  <si>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</si>
  <si>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</si>
  <si>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</si>
  <si>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</si>
  <si>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</si>
  <si>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</si>
  <si>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</si>
  <si>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</si>
  <si>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</si>
  <si>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</si>
  <si>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</si>
  <si>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</si>
  <si>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</si>
  <si>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</si>
  <si>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</si>
  <si>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</si>
  <si>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</si>
  <si>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</si>
  <si>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</si>
  <si>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</si>
  <si>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</si>
  <si>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</si>
  <si>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</si>
  <si>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</si>
  <si>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</si>
  <si>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</si>
  <si>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</si>
  <si>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</si>
  <si>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</si>
  <si>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</si>
  <si>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</si>
  <si>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</si>
  <si>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</si>
  <si>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</si>
  <si>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</si>
  <si>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</si>
  <si>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</si>
  <si>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</si>
  <si>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</si>
  <si>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</si>
  <si>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</si>
  <si>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</si>
  <si>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</si>
  <si>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</si>
  <si>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</si>
  <si>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</si>
  <si>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</si>
  <si>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</si>
  <si>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</si>
  <si>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</si>
  <si>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</si>
  <si>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</si>
  <si>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</si>
  <si>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</si>
  <si>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</si>
  <si>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</si>
  <si>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</si>
  <si>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</si>
  <si>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</si>
  <si>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</si>
  <si>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</si>
  <si>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</si>
  <si>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</si>
  <si>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</si>
  <si>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</si>
  <si>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</si>
  <si>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</si>
  <si>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</si>
  <si>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</si>
  <si>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</si>
  <si>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</si>
  <si>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</si>
  <si>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</si>
  <si>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</si>
  <si>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</si>
  <si>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</si>
  <si>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</si>
  <si>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</si>
  <si>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</si>
  <si>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</si>
  <si>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</si>
  <si>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</si>
  <si>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</si>
  <si>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</si>
  <si>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</si>
  <si>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</si>
  <si>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</si>
  <si>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</si>
  <si>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</si>
  <si>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</si>
  <si>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</si>
  <si>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</si>
  <si>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</si>
  <si>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</si>
  <si>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</si>
  <si>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</si>
  <si>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</si>
  <si>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</si>
  <si>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</si>
  <si>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</si>
  <si>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</si>
  <si>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</si>
  <si>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</si>
  <si>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</si>
  <si>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</si>
  <si>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</si>
  <si>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</si>
  <si>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</si>
  <si>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</si>
  <si>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</si>
  <si>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</si>
  <si>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</si>
  <si>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</si>
  <si>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</si>
  <si>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</si>
  <si>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</si>
  <si>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</si>
  <si>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</si>
  <si>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</si>
  <si>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</si>
  <si>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</si>
  <si>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</si>
  <si>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</si>
  <si>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</si>
  <si>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</si>
  <si>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</si>
  <si>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</si>
  <si>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</si>
  <si>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</si>
  <si>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</si>
  <si>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</si>
  <si>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</si>
  <si>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</si>
  <si>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</si>
  <si>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</si>
  <si>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</si>
  <si>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</si>
  <si>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</si>
  <si>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</si>
  <si>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</si>
  <si>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</si>
  <si>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</si>
  <si>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</si>
  <si>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</si>
  <si>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</si>
  <si>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</si>
  <si>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</si>
  <si>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</si>
  <si>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</si>
  <si>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</si>
  <si>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</si>
  <si>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</si>
  <si>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</si>
  <si>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</si>
  <si>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</si>
  <si>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</si>
  <si>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</si>
  <si>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</si>
  <si>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</si>
  <si>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</si>
  <si>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</si>
  <si>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</si>
  <si>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</si>
  <si>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</si>
  <si>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</si>
  <si>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</si>
  <si>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</si>
  <si>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</si>
  <si>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</si>
  <si>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</si>
  <si>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</si>
  <si>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</si>
  <si>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</si>
  <si>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</si>
  <si>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</si>
  <si>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</si>
  <si>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</si>
  <si>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</si>
  <si>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</si>
  <si>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</si>
  <si>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</si>
  <si>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</si>
  <si>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</si>
  <si>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</si>
  <si>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</si>
  <si>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</si>
  <si>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</si>
  <si>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</si>
  <si>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</si>
  <si>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</si>
  <si>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</si>
  <si>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</si>
  <si>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</si>
  <si>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</si>
  <si>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</si>
  <si>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</si>
  <si>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</si>
  <si>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</si>
  <si>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</si>
  <si>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</si>
  <si>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</si>
  <si>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</si>
  <si>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</si>
  <si>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</si>
  <si>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</si>
  <si>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</si>
  <si>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</si>
  <si>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</si>
  <si>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</si>
  <si>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</si>
  <si>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</si>
  <si>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</si>
  <si>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</si>
  <si>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</si>
  <si>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</si>
  <si>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</si>
  <si>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</si>
  <si>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</si>
  <si>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</si>
  <si>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</si>
  <si>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</si>
  <si>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</si>
  <si>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</si>
  <si>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</si>
  <si>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</si>
  <si>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</si>
  <si>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</si>
  <si>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</si>
  <si>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</si>
  <si>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</si>
  <si>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</si>
  <si>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</si>
  <si>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</si>
  <si>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</si>
  <si>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</si>
  <si>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</si>
  <si>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</si>
  <si>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</si>
  <si>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</si>
  <si>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</si>
  <si>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</si>
  <si>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</si>
  <si>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</si>
  <si>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</si>
  <si>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</si>
  <si>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</si>
  <si>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</si>
  <si>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</si>
  <si>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</si>
  <si>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</si>
  <si>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</si>
  <si>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</si>
  <si>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</si>
  <si>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</si>
  <si>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</si>
  <si>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</si>
  <si>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</si>
  <si>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</si>
  <si>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</si>
  <si>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</si>
  <si>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</si>
  <si>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</si>
  <si>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</si>
  <si>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</si>
  <si>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</si>
  <si>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</si>
  <si>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</si>
  <si>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</si>
  <si>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</si>
  <si>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</si>
  <si>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</si>
  <si>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</si>
  <si>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</si>
  <si>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</si>
  <si>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</si>
  <si>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</si>
  <si>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</si>
  <si>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</si>
  <si>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</si>
  <si>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</si>
  <si>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</si>
  <si>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</si>
  <si>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</si>
  <si>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</si>
  <si>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</si>
  <si>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</si>
  <si>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</si>
  <si>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</si>
  <si>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</si>
  <si>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</si>
  <si>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</si>
  <si>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</si>
  <si>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</si>
  <si>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</si>
  <si>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</si>
  <si>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</si>
  <si>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</si>
  <si>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</si>
  <si>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</si>
  <si>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</si>
  <si>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</si>
  <si>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</si>
  <si>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</si>
  <si>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</si>
  <si>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</si>
  <si>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</si>
  <si>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</si>
  <si>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</si>
  <si>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</si>
  <si>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</si>
  <si>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</si>
  <si>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</si>
  <si>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</si>
  <si>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</si>
  <si>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</si>
  <si>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</si>
  <si>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</si>
  <si>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</si>
  <si>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</si>
  <si>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</si>
  <si>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</si>
  <si>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</si>
  <si>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</si>
  <si>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</si>
  <si>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</si>
  <si>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</si>
  <si>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</si>
  <si>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</si>
  <si>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</si>
  <si>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</si>
  <si>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</si>
  <si>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</si>
  <si>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</si>
  <si>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</si>
  <si>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</si>
  <si>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</si>
  <si>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</si>
  <si>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</si>
  <si>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</si>
  <si>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</si>
  <si>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</si>
  <si>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</si>
  <si>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</si>
  <si>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</si>
  <si>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</si>
  <si>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</si>
  <si>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</si>
  <si>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</si>
  <si>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</si>
  <si>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</si>
  <si>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</si>
  <si>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</si>
  <si>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</si>
  <si>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</si>
  <si>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</si>
  <si>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</si>
  <si>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</si>
  <si>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</si>
  <si>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</si>
  <si>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</si>
  <si>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</si>
  <si>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</si>
  <si>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</si>
  <si>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</si>
  <si>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</si>
  <si>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</si>
  <si>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</si>
  <si>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</si>
  <si>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</si>
  <si>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</si>
  <si>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</si>
  <si>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</si>
  <si>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</si>
  <si>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</si>
  <si>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</si>
  <si>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</si>
  <si>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</si>
  <si>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</si>
  <si>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</si>
  <si>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</si>
  <si>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</si>
  <si>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</si>
  <si>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</si>
  <si>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</si>
  <si>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</si>
  <si>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</si>
  <si>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</si>
  <si>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</si>
  <si>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</si>
  <si>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</si>
  <si>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</si>
  <si>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</si>
  <si>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</si>
  <si>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</si>
  <si>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</si>
  <si>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</si>
  <si>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</si>
  <si>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</si>
  <si>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</si>
  <si>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</si>
  <si>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</si>
  <si>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</si>
  <si>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</si>
  <si>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</si>
  <si>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</si>
  <si>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</si>
  <si>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</si>
  <si>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</si>
  <si>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</si>
  <si>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</si>
  <si>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</si>
  <si>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</si>
  <si>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</si>
  <si>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</si>
  <si>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</si>
  <si>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</si>
  <si>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</si>
  <si>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</si>
  <si>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</si>
  <si>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</si>
  <si>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</si>
  <si>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</si>
  <si>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</si>
  <si>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</si>
  <si>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</si>
  <si>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</si>
  <si>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</si>
  <si>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</si>
  <si>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</si>
  <si>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</si>
  <si>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</si>
  <si>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</si>
  <si>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</si>
  <si>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</si>
  <si>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</si>
  <si>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</si>
  <si>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</si>
  <si>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</si>
  <si>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</si>
  <si>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</si>
  <si>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</si>
  <si>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</si>
  <si>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</si>
  <si>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</si>
  <si>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</si>
  <si>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</si>
  <si>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</si>
  <si>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</si>
  <si>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</si>
  <si>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</si>
  <si>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</si>
  <si>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</si>
  <si>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</si>
  <si>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</si>
  <si>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</si>
  <si>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</si>
  <si>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</si>
  <si>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</si>
  <si>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</si>
  <si>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</si>
  <si>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</si>
  <si>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</si>
  <si>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</si>
  <si>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</si>
  <si>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</si>
  <si>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</si>
  <si>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</si>
  <si>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</si>
  <si>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</si>
  <si>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</si>
  <si>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</si>
  <si>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</si>
  <si>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</si>
  <si>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</si>
  <si>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</si>
  <si>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</si>
  <si>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</si>
  <si>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</si>
  <si>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</si>
  <si>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</si>
  <si>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</si>
  <si>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</si>
  <si>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</si>
  <si>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</si>
  <si>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</si>
  <si>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</si>
  <si>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</si>
  <si>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</si>
  <si>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</si>
  <si>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</si>
  <si>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</si>
  <si>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</si>
  <si>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</si>
  <si>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</si>
  <si>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</si>
  <si>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</si>
  <si>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</si>
  <si>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</si>
  <si>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</si>
  <si>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</si>
  <si>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</si>
  <si>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</si>
  <si>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</si>
  <si>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</si>
  <si>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</si>
  <si>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</si>
  <si>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</si>
  <si>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</si>
  <si>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</si>
  <si>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</si>
  <si>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</si>
  <si>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</si>
  <si>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</si>
  <si>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</si>
  <si>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</si>
  <si>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</si>
  <si>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</si>
  <si>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</si>
  <si>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</si>
  <si>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</si>
  <si>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</si>
  <si>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</si>
  <si>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</si>
  <si>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</si>
  <si>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</si>
  <si>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</si>
  <si>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</si>
  <si>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</si>
  <si>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</si>
  <si>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</si>
  <si>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</si>
  <si>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</si>
  <si>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</si>
  <si>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</si>
  <si>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</si>
  <si>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</si>
  <si>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</si>
  <si>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</si>
  <si>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</si>
  <si>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</si>
  <si>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</si>
  <si>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</si>
  <si>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</si>
  <si>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</si>
  <si>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</si>
  <si>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</si>
  <si>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</si>
  <si>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</si>
  <si>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</si>
  <si>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</si>
  <si>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</si>
  <si>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</si>
  <si>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</si>
  <si>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</si>
  <si>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</si>
  <si>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</si>
  <si>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</si>
  <si>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</si>
  <si>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</si>
  <si>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</si>
  <si>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</si>
  <si>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</si>
  <si>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</si>
  <si>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</si>
  <si>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</si>
  <si>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</si>
  <si>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</si>
  <si>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</si>
  <si>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</si>
  <si>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</si>
  <si>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</si>
  <si>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</si>
  <si>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</si>
  <si>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</si>
  <si>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</si>
  <si>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</si>
  <si>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</si>
  <si>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</si>
  <si>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</si>
  <si>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</si>
  <si>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</si>
  <si>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</si>
  <si>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</si>
  <si>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</si>
  <si>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</si>
  <si>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</si>
  <si>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</si>
  <si>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</si>
  <si>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</si>
  <si>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</si>
  <si>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</si>
  <si>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</si>
  <si>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</si>
  <si>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</si>
  <si>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</si>
  <si>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</si>
  <si>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</si>
  <si>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</si>
  <si>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</si>
  <si>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</si>
  <si>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</si>
  <si>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</si>
  <si>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</si>
  <si>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</si>
  <si>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</si>
  <si>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</si>
  <si>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</si>
  <si>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</si>
  <si>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</si>
  <si>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</si>
  <si>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</si>
  <si>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</si>
  <si>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</si>
  <si>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</si>
  <si>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</si>
  <si>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</si>
  <si>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</si>
  <si>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</si>
  <si>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</si>
  <si>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</si>
  <si>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</si>
  <si>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</si>
  <si>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</si>
  <si>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</si>
  <si>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</si>
  <si>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</si>
  <si>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</si>
  <si>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</si>
  <si>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</si>
  <si>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</si>
  <si>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</si>
  <si>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</si>
  <si>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</si>
  <si>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</si>
  <si>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</si>
  <si>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</si>
  <si>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</si>
  <si>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</si>
  <si>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</si>
  <si>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</si>
  <si>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</si>
  <si>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</si>
  <si>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</si>
  <si>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</si>
  <si>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</si>
  <si>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</si>
  <si>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</si>
  <si>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</si>
  <si>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</si>
  <si>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</si>
  <si>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</si>
  <si>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</si>
  <si>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</si>
  <si>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</si>
  <si>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</si>
  <si>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</si>
  <si>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</si>
  <si>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</si>
  <si>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</si>
  <si>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</si>
  <si>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</si>
  <si>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</si>
  <si>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</si>
  <si>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</si>
  <si>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</si>
  <si>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</si>
  <si>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</si>
  <si>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</si>
  <si>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</si>
  <si>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</si>
  <si>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</si>
  <si>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</si>
  <si>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</si>
  <si>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</si>
  <si>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</si>
  <si>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</si>
  <si>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</si>
  <si>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</si>
  <si>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</si>
  <si>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</si>
  <si>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</si>
  <si>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</si>
  <si>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</si>
  <si>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</si>
  <si>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</si>
  <si>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</si>
  <si>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</si>
  <si>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</si>
  <si>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</si>
  <si>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</si>
  <si>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</si>
  <si>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</si>
  <si>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</si>
  <si>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</si>
  <si>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</si>
  <si>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</si>
  <si>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</si>
  <si>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</si>
  <si>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</si>
  <si>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</si>
  <si>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</si>
  <si>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</si>
  <si>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</si>
  <si>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</si>
  <si>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</si>
  <si>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</si>
  <si>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</si>
  <si>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</si>
  <si>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</si>
  <si>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</si>
  <si>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</si>
  <si>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</si>
  <si>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</si>
  <si>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</si>
  <si>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</si>
  <si>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</si>
  <si>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</si>
  <si>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</si>
  <si>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</si>
  <si>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</si>
  <si>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</si>
  <si>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</si>
  <si>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</si>
  <si>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</si>
  <si>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</si>
  <si>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</si>
  <si>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</si>
  <si>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</si>
  <si>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</si>
  <si>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</si>
  <si>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</si>
  <si>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</si>
  <si>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</si>
  <si>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</si>
  <si>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</si>
  <si>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</si>
  <si>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</si>
  <si>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</si>
  <si>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</si>
  <si>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</si>
  <si>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</si>
  <si>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</si>
  <si>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</si>
  <si>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</si>
  <si>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</si>
  <si>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</si>
  <si>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</si>
  <si>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</si>
  <si>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</si>
  <si>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</si>
  <si>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</si>
  <si>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</si>
  <si>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</si>
  <si>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</si>
  <si>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</si>
  <si>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</si>
  <si>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</si>
  <si>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</si>
  <si>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</si>
  <si>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</si>
  <si>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</si>
  <si>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</si>
  <si>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</si>
  <si>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</si>
  <si>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</si>
  <si>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</si>
  <si>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</si>
  <si>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</si>
  <si>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</si>
  <si>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</si>
  <si>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</si>
  <si>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</si>
  <si>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</si>
  <si>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</si>
  <si>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</si>
  <si>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</si>
  <si>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</si>
  <si>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</si>
  <si>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</si>
  <si>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</si>
  <si>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</si>
  <si>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</si>
  <si>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</si>
  <si>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</si>
  <si>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</si>
  <si>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</si>
  <si>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</si>
  <si>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</si>
  <si>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</si>
  <si>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</si>
  <si>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</si>
  <si>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</si>
  <si>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</si>
  <si>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</si>
  <si>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</si>
  <si>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</si>
  <si>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</si>
  <si>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</si>
  <si>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</si>
  <si>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</si>
  <si>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</si>
  <si>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</si>
  <si>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</si>
  <si>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</si>
  <si>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</si>
  <si>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</si>
  <si>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</si>
  <si>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</si>
  <si>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</si>
  <si>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</si>
  <si>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</si>
  <si>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</si>
  <si>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</si>
  <si>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</si>
  <si>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</si>
  <si>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</si>
  <si>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</si>
  <si>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</si>
  <si>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</si>
  <si>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</si>
  <si>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</si>
  <si>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</si>
  <si>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</si>
  <si>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</si>
  <si>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</si>
  <si>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</si>
  <si>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</si>
  <si>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</si>
  <si>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</si>
  <si>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</si>
  <si>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</si>
  <si>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</si>
  <si>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</si>
  <si>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</si>
  <si>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</si>
  <si>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</si>
  <si>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</si>
  <si>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</si>
  <si>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</si>
  <si>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</si>
  <si>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</si>
  <si>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</si>
  <si>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</si>
  <si>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</si>
  <si>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</si>
  <si>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</si>
  <si>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</si>
  <si>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</si>
  <si>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</si>
  <si>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</si>
  <si>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</si>
  <si>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</si>
  <si>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</si>
  <si>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</si>
  <si>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</si>
  <si>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</si>
  <si>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</si>
  <si>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</si>
  <si>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</si>
  <si>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</si>
  <si>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</si>
  <si>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</si>
  <si>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</si>
  <si>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</si>
  <si>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</si>
  <si>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</si>
  <si>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</si>
  <si>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</si>
  <si>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</si>
  <si>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</si>
  <si>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</si>
  <si>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</si>
  <si>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</si>
  <si>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</si>
  <si>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</si>
  <si>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</si>
  <si>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</si>
  <si>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</si>
  <si>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</si>
  <si>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</si>
  <si>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</si>
  <si>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</si>
  <si>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</si>
  <si>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</si>
  <si>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</si>
  <si>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</si>
  <si>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</si>
  <si>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</si>
  <si>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</si>
  <si>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</si>
  <si>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</si>
  <si>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</si>
  <si>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</si>
  <si>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</si>
  <si>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</si>
  <si>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</si>
  <si>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</si>
  <si>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</si>
  <si>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</si>
  <si>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</si>
  <si>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</si>
  <si>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</si>
  <si>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</si>
  <si>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</si>
  <si>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</si>
  <si>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</si>
  <si>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</si>
  <si>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</si>
  <si>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</si>
  <si>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</si>
  <si>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</si>
  <si>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</si>
  <si>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</si>
  <si>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</si>
  <si>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</si>
  <si>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</si>
  <si>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</si>
  <si>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</si>
  <si>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</si>
  <si>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</si>
  <si>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</si>
  <si>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</si>
  <si>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</si>
  <si>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</si>
  <si>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</si>
  <si>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</si>
  <si>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</si>
  <si>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</si>
  <si>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</si>
  <si>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</si>
  <si>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</si>
  <si>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</si>
  <si>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</si>
  <si>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</si>
  <si>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</si>
  <si>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</si>
  <si>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</si>
  <si>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</si>
  <si>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</si>
  <si>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</si>
  <si>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</si>
  <si>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</si>
  <si>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</si>
  <si>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</si>
  <si>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</si>
  <si>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</si>
  <si>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</si>
  <si>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</si>
  <si>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</si>
  <si>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</si>
  <si>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</si>
  <si>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</si>
  <si>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</si>
  <si>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</si>
  <si>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</si>
  <si>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</si>
  <si>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</si>
  <si>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</si>
  <si>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</si>
  <si>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</si>
  <si>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</si>
  <si>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</si>
  <si>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</si>
  <si>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</si>
  <si>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</si>
  <si>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</si>
  <si>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</si>
  <si>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</si>
  <si>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</si>
  <si>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</si>
  <si>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</si>
  <si>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</si>
  <si>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</si>
  <si>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</si>
  <si>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</si>
  <si>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</si>
  <si>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</si>
  <si>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</si>
  <si>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</si>
  <si>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</si>
  <si>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</si>
  <si>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</si>
  <si>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</si>
  <si>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</si>
  <si>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</si>
  <si>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</si>
  <si>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</si>
  <si>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</si>
  <si>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</si>
  <si>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</si>
  <si>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</si>
  <si>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</si>
  <si>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</si>
  <si>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</si>
  <si>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</si>
  <si>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</si>
  <si>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</si>
  <si>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</si>
  <si>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</si>
  <si>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</si>
  <si>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</si>
  <si>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</si>
  <si>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</si>
  <si>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</si>
  <si>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</si>
  <si>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</si>
  <si>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</si>
  <si>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</si>
  <si>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</si>
  <si>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</si>
  <si>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</si>
  <si>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</si>
  <si>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</si>
  <si>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</si>
  <si>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</si>
  <si>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</si>
  <si>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</si>
  <si>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</si>
  <si>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</si>
  <si>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</si>
  <si>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</si>
  <si>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</si>
  <si>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</si>
  <si>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</si>
  <si>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</si>
  <si>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</si>
  <si>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</si>
  <si>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</si>
  <si>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</si>
  <si>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</si>
  <si>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</si>
  <si>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</si>
  <si>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</si>
  <si>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</si>
  <si>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</si>
  <si>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</si>
  <si>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</si>
  <si>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</si>
  <si>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</si>
  <si>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</si>
  <si>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</si>
  <si>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</si>
  <si>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</si>
  <si>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</si>
  <si>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</si>
  <si>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</si>
  <si>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</si>
  <si>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</si>
  <si>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</si>
  <si>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</si>
  <si>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</si>
  <si>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</si>
  <si>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</si>
  <si>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</si>
  <si>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</si>
  <si>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</si>
  <si>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</si>
  <si>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</si>
  <si>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</si>
  <si>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</si>
  <si>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</si>
  <si>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</si>
  <si>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</si>
  <si>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</si>
  <si>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</si>
  <si>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</si>
  <si>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</si>
  <si>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</si>
  <si>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</si>
  <si>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</si>
  <si>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</si>
  <si>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</si>
  <si>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</si>
  <si>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</si>
  <si>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</si>
  <si>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</si>
  <si>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</si>
  <si>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</si>
  <si>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</si>
  <si>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</si>
  <si>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</si>
  <si>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</si>
  <si>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</si>
  <si>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</si>
  <si>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</si>
  <si>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</si>
  <si>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</si>
  <si>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</si>
  <si>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</si>
  <si>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</si>
  <si>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</si>
  <si>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</si>
  <si>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</si>
  <si>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</si>
  <si>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</si>
  <si>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</si>
  <si>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</si>
  <si>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</si>
  <si>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</si>
  <si>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</si>
  <si>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</si>
  <si>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</si>
  <si>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</si>
  <si>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</si>
  <si>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</si>
  <si>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</si>
  <si>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</si>
  <si>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</si>
  <si>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</si>
  <si>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</si>
  <si>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</si>
  <si>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</si>
  <si>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</si>
  <si>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</si>
  <si>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</si>
  <si>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</si>
  <si>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</si>
  <si>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</si>
  <si>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</si>
  <si>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</si>
  <si>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</si>
  <si>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</si>
  <si>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</si>
  <si>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</si>
  <si>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</si>
  <si>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</si>
  <si>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</si>
  <si>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</si>
  <si>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</si>
  <si>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</si>
  <si>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</si>
  <si>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</si>
  <si>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</si>
  <si>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</si>
  <si>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</si>
  <si>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</si>
  <si>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</si>
  <si>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</si>
  <si>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</si>
  <si>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</si>
  <si>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</si>
  <si>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</si>
  <si>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</si>
  <si>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</si>
  <si>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</si>
  <si>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</si>
  <si>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</si>
  <si>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</si>
  <si>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</si>
  <si>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</si>
  <si>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</si>
  <si>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</si>
  <si>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</si>
  <si>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</si>
  <si>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</si>
  <si>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</si>
  <si>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</si>
  <si>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</si>
  <si>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</si>
  <si>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</si>
  <si>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</si>
  <si>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</si>
  <si>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</si>
  <si>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</si>
  <si>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</si>
  <si>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</si>
  <si>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</si>
  <si>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</si>
  <si>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</si>
  <si>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</si>
  <si>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</si>
  <si>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</si>
  <si>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</si>
  <si>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</si>
  <si>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</si>
  <si>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</si>
  <si>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</si>
  <si>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</si>
  <si>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</si>
  <si>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</si>
  <si>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</si>
  <si>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</si>
  <si>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</si>
  <si>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</si>
  <si>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</si>
  <si>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</si>
  <si>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</si>
  <si>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</si>
  <si>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</si>
  <si>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</si>
  <si>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</si>
  <si>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</si>
  <si>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</si>
  <si>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</si>
  <si>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</si>
  <si>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</si>
  <si>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</si>
  <si>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</si>
  <si>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</si>
  <si>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</si>
  <si>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</si>
  <si>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</si>
  <si>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</si>
  <si>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</si>
  <si>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</si>
  <si>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</si>
  <si>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</si>
  <si>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</si>
  <si>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</si>
  <si>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</si>
  <si>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</si>
  <si>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</si>
  <si>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</si>
  <si>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</si>
  <si>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</si>
  <si>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</si>
  <si>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</si>
  <si>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</si>
  <si>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</si>
  <si>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</si>
  <si>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</si>
  <si>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</si>
  <si>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</si>
  <si>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</si>
  <si>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</si>
  <si>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</si>
  <si>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</si>
  <si>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</si>
  <si>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</si>
  <si>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</si>
  <si>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</si>
  <si>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</si>
  <si>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</si>
  <si>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</si>
  <si>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</si>
  <si>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</si>
  <si>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</si>
  <si>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</si>
  <si>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</si>
  <si>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</si>
  <si>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</si>
  <si>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</si>
  <si>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</si>
  <si>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</si>
  <si>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</si>
  <si>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</si>
  <si>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</si>
  <si>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</si>
  <si>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</si>
  <si>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</si>
  <si>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</si>
  <si>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</si>
  <si>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</si>
  <si>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</si>
  <si>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</si>
  <si>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</si>
  <si>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</si>
  <si>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</si>
  <si>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</si>
  <si>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</si>
  <si>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</si>
  <si>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</si>
  <si>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</si>
  <si>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</si>
  <si>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</si>
  <si>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</si>
  <si>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</si>
  <si>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</si>
  <si>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</si>
  <si>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</si>
  <si>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</si>
  <si>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</si>
  <si>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</si>
  <si>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</si>
  <si>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</si>
  <si>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</si>
  <si>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</si>
  <si>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</si>
  <si>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</si>
  <si>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</si>
  <si>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</si>
  <si>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</si>
  <si>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</si>
  <si>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</si>
  <si>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</si>
  <si>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</si>
  <si>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</si>
  <si>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</si>
  <si>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</si>
  <si>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</si>
  <si>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</si>
  <si>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</si>
  <si>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</si>
  <si>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</si>
  <si>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</si>
  <si>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</si>
  <si>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</si>
  <si>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</si>
  <si>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</si>
  <si>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</si>
  <si>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</si>
  <si>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</si>
  <si>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</si>
  <si>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</si>
  <si>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</si>
  <si>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</si>
  <si>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</si>
  <si>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</si>
  <si>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</si>
  <si>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</si>
  <si>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</si>
  <si>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</si>
  <si>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</si>
  <si>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</si>
  <si>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</si>
  <si>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</si>
  <si>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</si>
  <si>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</si>
  <si>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</si>
  <si>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</si>
  <si>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</si>
  <si>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</si>
  <si>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</si>
  <si>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</si>
  <si>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</si>
  <si>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</si>
  <si>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</si>
  <si>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</si>
  <si>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</si>
  <si>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</si>
  <si>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</si>
  <si>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</si>
  <si>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</si>
  <si>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</si>
  <si>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</si>
  <si>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</si>
  <si>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</si>
  <si>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</si>
  <si>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</si>
  <si>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</si>
  <si>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</si>
  <si>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</si>
  <si>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</si>
  <si>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</si>
  <si>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</si>
  <si>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</si>
  <si>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</si>
  <si>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</si>
  <si>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</si>
  <si>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</si>
  <si>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</si>
  <si>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</si>
  <si>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</si>
  <si>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</si>
  <si>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</si>
  <si>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</si>
  <si>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</si>
  <si>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</si>
  <si>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</si>
  <si>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</si>
  <si>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</si>
  <si>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</si>
  <si>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</si>
  <si>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</si>
  <si>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</si>
  <si>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</si>
  <si>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</si>
  <si>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</si>
  <si>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</si>
  <si>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</si>
  <si>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</si>
  <si>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</si>
  <si>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</si>
  <si>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</si>
  <si>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</si>
  <si>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</si>
  <si>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</si>
  <si>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</si>
  <si>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</si>
  <si>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</si>
  <si>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</si>
  <si>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</si>
  <si>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</si>
  <si>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</si>
  <si>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</si>
  <si>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</si>
  <si>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</si>
  <si>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</si>
  <si>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</si>
  <si>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</si>
  <si>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</si>
  <si>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</si>
  <si>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</si>
  <si>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</si>
  <si>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</si>
  <si>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</si>
  <si>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</si>
  <si>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</si>
  <si>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</si>
  <si>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</si>
  <si>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</si>
  <si>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</si>
  <si>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</si>
  <si>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</si>
  <si>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</si>
  <si>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</si>
  <si>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</si>
  <si>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</si>
  <si>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</si>
  <si>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</si>
  <si>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</si>
  <si>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</si>
  <si>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</si>
  <si>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</si>
  <si>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</si>
  <si>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</si>
  <si>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</si>
  <si>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</si>
  <si>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</si>
  <si>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</si>
  <si>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</si>
  <si>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</si>
  <si>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</si>
  <si>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</si>
  <si>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</si>
  <si>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</si>
  <si>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</si>
  <si>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</si>
  <si>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</si>
  <si>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</si>
  <si>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</si>
  <si>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</si>
  <si>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</si>
  <si>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</si>
  <si>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</si>
  <si>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</si>
  <si>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</si>
  <si>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</si>
  <si>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</si>
  <si>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</si>
  <si>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</si>
  <si>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</si>
  <si>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</si>
  <si>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</si>
  <si>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</si>
  <si>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</si>
  <si>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</si>
  <si>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</si>
  <si>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</si>
  <si>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</si>
  <si>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</si>
  <si>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</si>
  <si>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</si>
  <si>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</si>
  <si>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</si>
  <si>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</si>
  <si>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</si>
  <si>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</si>
  <si>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</si>
  <si>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</si>
  <si>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</si>
  <si>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</si>
  <si>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</si>
  <si>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</si>
  <si>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</si>
  <si>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</si>
  <si>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</si>
  <si>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</si>
  <si>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</si>
  <si>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</si>
  <si>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</si>
  <si>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</si>
  <si>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</si>
  <si>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</si>
  <si>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</si>
  <si>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</si>
  <si>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</si>
  <si>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</si>
  <si>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</si>
  <si>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</si>
  <si>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</si>
  <si>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</si>
  <si>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</si>
  <si>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</si>
  <si>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</si>
  <si>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</si>
  <si>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</si>
  <si>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</si>
  <si>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</si>
  <si>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</si>
  <si>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</si>
  <si>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</si>
  <si>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</si>
  <si>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</si>
  <si>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</si>
  <si>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</si>
  <si>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</si>
  <si>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</si>
  <si>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</si>
  <si>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</si>
  <si>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</si>
  <si>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</si>
  <si>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</si>
  <si>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</si>
  <si>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</si>
  <si>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</si>
  <si>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</si>
  <si>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</si>
  <si>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</si>
  <si>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</si>
  <si>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</si>
  <si>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</si>
  <si>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</si>
  <si>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</si>
  <si>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</si>
  <si>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</si>
  <si>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</si>
  <si>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</si>
  <si>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</si>
  <si>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</si>
  <si>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</si>
  <si>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</si>
  <si>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</si>
  <si>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</si>
  <si>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</si>
  <si>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</si>
  <si>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</si>
  <si>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</si>
  <si>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</si>
  <si>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</si>
  <si>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</si>
  <si>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</si>
  <si>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</si>
  <si>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</si>
  <si>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</si>
  <si>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</si>
  <si>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</si>
  <si>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</si>
  <si>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</si>
  <si>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</si>
  <si>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</si>
  <si>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</si>
  <si>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</si>
  <si>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</si>
  <si>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</si>
  <si>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</si>
  <si>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</si>
  <si>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</si>
  <si>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</si>
  <si>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</si>
  <si>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</si>
  <si>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</si>
  <si>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</si>
  <si>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</si>
  <si>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</si>
  <si>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</si>
  <si>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</si>
  <si>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</si>
  <si>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</si>
  <si>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</si>
  <si>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</si>
  <si>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</si>
  <si>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</si>
  <si>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</si>
  <si>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</si>
  <si>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</si>
  <si>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</si>
  <si>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</si>
  <si>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</si>
  <si>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</si>
  <si>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</si>
  <si>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</si>
  <si>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</si>
  <si>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</si>
  <si>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</si>
  <si>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</si>
  <si>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</si>
  <si>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</si>
  <si>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</si>
  <si>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</si>
  <si>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</si>
  <si>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</si>
  <si>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</si>
  <si>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</si>
  <si>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</si>
  <si>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</si>
  <si>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</si>
  <si>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</si>
  <si>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</si>
  <si>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</si>
  <si>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</si>
  <si>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</si>
  <si>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</si>
  <si>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</si>
  <si>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</si>
  <si>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</si>
  <si>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</si>
  <si>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</si>
  <si>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</si>
  <si>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</si>
  <si>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</si>
  <si>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</si>
  <si>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</si>
  <si>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</si>
  <si>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</si>
  <si>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</si>
  <si>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</si>
  <si>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</si>
  <si>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</si>
  <si>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</si>
  <si>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</si>
  <si>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</si>
  <si>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</si>
  <si>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</si>
  <si>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</si>
  <si>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</si>
  <si>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</si>
  <si>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</si>
  <si>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</si>
  <si>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</si>
  <si>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</si>
  <si>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</si>
  <si>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</si>
  <si>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</si>
  <si>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</si>
  <si>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</si>
  <si>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</si>
  <si>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</si>
  <si>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</si>
  <si>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</si>
  <si>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</si>
  <si>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</si>
  <si>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</si>
  <si>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</si>
  <si>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</si>
  <si>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</si>
  <si>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</si>
  <si>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</si>
  <si>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</si>
  <si>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</si>
  <si>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</si>
  <si>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</si>
  <si>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</si>
  <si>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</si>
  <si>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</si>
  <si>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</si>
  <si>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</si>
  <si>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</si>
  <si>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</si>
  <si>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</si>
  <si>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</si>
  <si>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</si>
  <si>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</si>
  <si>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</si>
  <si>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</si>
  <si>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</si>
  <si>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</si>
  <si>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</si>
  <si>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</si>
  <si>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</si>
  <si>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</si>
  <si>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</si>
  <si>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</si>
  <si>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</si>
  <si>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</si>
  <si>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</si>
  <si>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</si>
  <si>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</si>
  <si>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</si>
  <si>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</si>
  <si>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</si>
  <si>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</si>
  <si>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</si>
  <si>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</si>
  <si>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</si>
  <si>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</si>
  <si>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</si>
  <si>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</si>
  <si>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</si>
  <si>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</si>
  <si>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</si>
  <si>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</si>
  <si>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</si>
  <si>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</si>
  <si>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</si>
  <si>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</si>
  <si>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</si>
  <si>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</si>
  <si>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</si>
  <si>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</si>
  <si>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</si>
  <si>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</si>
  <si>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</si>
  <si>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</si>
  <si>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</si>
  <si>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</si>
  <si>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</si>
  <si>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</si>
  <si>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</si>
  <si>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</si>
  <si>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</si>
  <si>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</si>
  <si>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</si>
  <si>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</si>
  <si>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</si>
  <si>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</si>
  <si>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</si>
  <si>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</si>
  <si>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</si>
  <si>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</si>
  <si>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</si>
  <si>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</si>
  <si>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</si>
  <si>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</si>
  <si>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</si>
  <si>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</si>
  <si>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</si>
  <si>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</si>
  <si>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</si>
  <si>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</si>
  <si>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</si>
  <si>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</si>
  <si>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</si>
  <si>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</si>
  <si>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</si>
  <si>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</si>
  <si>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</si>
  <si>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</si>
  <si>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</si>
  <si>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</si>
  <si>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</si>
  <si>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</si>
  <si>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</si>
  <si>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</si>
  <si>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</si>
  <si>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</si>
  <si>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</si>
  <si>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</si>
  <si>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</si>
  <si>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</si>
  <si>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</si>
  <si>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</si>
  <si>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</si>
  <si>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</si>
  <si>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</si>
  <si>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</si>
  <si>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</si>
  <si>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</si>
  <si>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</si>
  <si>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</si>
  <si>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</si>
  <si>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</si>
  <si>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</si>
  <si>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</si>
  <si>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</si>
  <si>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</si>
  <si>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</si>
  <si>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</si>
  <si>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</si>
  <si>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</si>
  <si>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</si>
  <si>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</si>
  <si>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</si>
  <si>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</si>
  <si>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</si>
  <si>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</si>
  <si>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</si>
  <si>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</si>
  <si>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</si>
  <si>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</si>
  <si>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</si>
  <si>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</si>
  <si>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</si>
  <si>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</si>
  <si>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</si>
  <si>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</si>
  <si>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</si>
  <si>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</si>
  <si>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</si>
  <si>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</si>
  <si>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</si>
  <si>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</si>
  <si>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</si>
  <si>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</si>
  <si>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</si>
  <si>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</si>
  <si>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</si>
  <si>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</si>
  <si>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</si>
  <si>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</si>
  <si>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</si>
  <si>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</si>
  <si>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</si>
  <si>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</si>
  <si>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</si>
  <si>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</si>
  <si>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</si>
  <si>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</si>
  <si>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</si>
  <si>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</si>
  <si>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</si>
  <si>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</si>
  <si>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</si>
  <si>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</si>
  <si>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</si>
  <si>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</si>
  <si>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</si>
  <si>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</si>
  <si>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</si>
  <si>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</si>
  <si>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</si>
  <si>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</si>
  <si>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</si>
  <si>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</si>
  <si>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</si>
  <si>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</si>
  <si>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</si>
  <si>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</si>
  <si>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</si>
  <si>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</si>
  <si>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</si>
  <si>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</si>
  <si>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</si>
  <si>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</si>
  <si>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</si>
  <si>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</si>
  <si>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</si>
  <si>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</si>
  <si>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</si>
  <si>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</si>
  <si>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</si>
  <si>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</si>
  <si>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</si>
  <si>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</si>
  <si>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</si>
  <si>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</si>
  <si>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</si>
  <si>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</si>
  <si>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</si>
  <si>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</si>
  <si>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</si>
  <si>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</si>
  <si>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</si>
  <si>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</si>
  <si>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</si>
  <si>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</si>
  <si>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</si>
  <si>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</si>
  <si>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</si>
  <si>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</si>
  <si>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</si>
  <si>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</si>
  <si>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</si>
  <si>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</si>
  <si>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</si>
  <si>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</si>
  <si>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</si>
  <si>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</si>
  <si>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</si>
  <si>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</si>
  <si>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</si>
  <si>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</si>
  <si>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</si>
  <si>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</si>
  <si>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</si>
  <si>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</si>
  <si>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</si>
  <si>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</si>
  <si>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</si>
  <si>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</si>
  <si>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</si>
  <si>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</si>
  <si>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</si>
  <si>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</si>
  <si>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</si>
  <si>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</si>
  <si>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</si>
  <si>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</si>
  <si>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</si>
  <si>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</si>
  <si>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</si>
  <si>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</si>
  <si>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</si>
  <si>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</si>
  <si>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</si>
  <si>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</si>
  <si>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</si>
  <si>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</si>
  <si>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</si>
  <si>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</si>
  <si>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</si>
  <si>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</si>
  <si>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</si>
  <si>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</si>
  <si>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</si>
  <si>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</si>
  <si>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</si>
  <si>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</si>
  <si>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</si>
  <si>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</si>
  <si>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</si>
  <si>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</si>
  <si>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</si>
  <si>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</si>
  <si>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</si>
  <si>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</si>
  <si>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</si>
  <si>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</si>
  <si>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</si>
  <si>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</si>
  <si>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</si>
  <si>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</si>
  <si>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</si>
  <si>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</si>
  <si>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</si>
  <si>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</si>
  <si>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</si>
  <si>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</si>
  <si>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</si>
  <si>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</si>
  <si>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</si>
  <si>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</si>
  <si>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</si>
  <si>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</si>
  <si>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</si>
  <si>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</si>
  <si>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</si>
  <si>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</si>
  <si>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</si>
  <si>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</si>
  <si>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</si>
  <si>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</si>
  <si>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</si>
  <si>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</si>
  <si>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</si>
  <si>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</si>
  <si>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</si>
  <si>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</si>
  <si>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</si>
  <si>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</si>
  <si>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</si>
  <si>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</si>
  <si>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</si>
  <si>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</si>
  <si>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</si>
  <si>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</si>
  <si>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</si>
  <si>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</si>
  <si>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</si>
  <si>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</si>
  <si>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</si>
  <si>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</si>
  <si>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</si>
  <si>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</si>
  <si>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</si>
  <si>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</si>
  <si>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</si>
  <si>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</si>
  <si>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</si>
  <si>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</si>
  <si>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</si>
  <si>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</si>
  <si>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</si>
  <si>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</si>
  <si>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</si>
  <si>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</si>
  <si>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</si>
  <si>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</si>
  <si>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</si>
  <si>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</si>
  <si>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</si>
  <si>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</si>
  <si>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</si>
  <si>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</si>
  <si>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</si>
  <si>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</si>
  <si>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</si>
  <si>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</si>
  <si>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</si>
  <si>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</si>
  <si>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</si>
  <si>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</si>
  <si>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</si>
  <si>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</si>
  <si>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</si>
  <si>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</si>
  <si>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</si>
  <si>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</si>
  <si>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</si>
  <si>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</si>
  <si>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</si>
  <si>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</si>
  <si>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</si>
  <si>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</si>
  <si>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</si>
  <si>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</si>
  <si>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</si>
  <si>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</si>
  <si>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</si>
  <si>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</si>
  <si>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</si>
  <si>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</si>
  <si>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</si>
  <si>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</si>
  <si>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</si>
  <si>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</si>
  <si>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</si>
  <si>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</si>
  <si>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</si>
  <si>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</si>
  <si>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</si>
  <si>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</si>
  <si>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</si>
  <si>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</si>
  <si>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</si>
  <si>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</si>
  <si>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</si>
  <si>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</si>
  <si>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</si>
  <si>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</si>
  <si>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</si>
  <si>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</si>
  <si>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</si>
  <si>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</si>
  <si>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</si>
  <si>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</si>
  <si>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</si>
  <si>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</si>
  <si>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</si>
  <si>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</si>
  <si>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</si>
  <si>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</si>
  <si>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</si>
  <si>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</si>
  <si>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</si>
  <si>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</si>
  <si>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</si>
  <si>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</si>
  <si>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</si>
  <si>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</si>
  <si>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</si>
  <si>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</si>
  <si>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</si>
  <si>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</si>
  <si>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</si>
  <si>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</si>
  <si>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</si>
  <si>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</si>
  <si>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</si>
  <si>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</si>
  <si>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</si>
  <si>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</si>
  <si>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</si>
  <si>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</si>
  <si>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</si>
  <si>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</si>
  <si>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</si>
  <si>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</si>
  <si>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</si>
  <si>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</si>
  <si>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</si>
  <si>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</si>
  <si>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</si>
  <si>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</si>
  <si>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</si>
  <si>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</si>
  <si>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</si>
  <si>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</si>
  <si>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</si>
  <si>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</si>
  <si>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</si>
  <si>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</si>
  <si>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</si>
  <si>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</si>
  <si>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</si>
  <si>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</si>
  <si>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</si>
  <si>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</si>
  <si>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</si>
  <si>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</si>
  <si>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</si>
  <si>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</si>
  <si>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</si>
  <si>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</si>
  <si>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</si>
  <si>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</si>
  <si>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</si>
  <si>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</si>
  <si>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</si>
  <si>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</si>
  <si>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</si>
  <si>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</si>
  <si>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</si>
  <si>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</si>
  <si>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</si>
  <si>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</si>
  <si>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</si>
  <si>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</si>
  <si>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</si>
  <si>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</si>
  <si>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</si>
  <si>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</si>
  <si>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</si>
  <si>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</si>
  <si>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</si>
  <si>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</si>
  <si>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</si>
  <si>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</si>
  <si>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</si>
  <si>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</si>
  <si>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</si>
  <si>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</si>
  <si>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</si>
  <si>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</si>
  <si>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</si>
  <si>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</si>
  <si>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</si>
  <si>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</si>
  <si>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</si>
  <si>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</si>
  <si>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</si>
  <si>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</si>
  <si>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</si>
  <si>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</si>
  <si>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</si>
  <si>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</si>
  <si>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</si>
  <si>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</si>
  <si>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</si>
  <si>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</si>
  <si>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</si>
  <si>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</si>
  <si>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</si>
  <si>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</si>
  <si>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</si>
  <si>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</si>
  <si>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</si>
  <si>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</si>
  <si>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</si>
  <si>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</si>
  <si>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</si>
  <si>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</si>
  <si>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</si>
  <si>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</si>
  <si>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</si>
  <si>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</si>
  <si>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</si>
  <si>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</si>
  <si>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</si>
  <si>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</si>
  <si>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</si>
  <si>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</si>
  <si>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</si>
  <si>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</si>
  <si>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</si>
  <si>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</si>
  <si>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</si>
  <si>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</si>
  <si>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</si>
  <si>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</si>
  <si>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</si>
  <si>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</si>
  <si>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</si>
  <si>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</si>
  <si>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</si>
  <si>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</si>
  <si>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</si>
  <si>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</si>
  <si>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</si>
  <si>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</si>
  <si>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</si>
  <si>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</si>
  <si>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</si>
  <si>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</si>
  <si>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</si>
  <si>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</si>
  <si>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</si>
  <si>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</si>
  <si>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</si>
  <si>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</si>
  <si>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</si>
  <si>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</si>
  <si>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</si>
  <si>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</si>
  <si>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</si>
  <si>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</si>
  <si>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</si>
  <si>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</si>
  <si>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</si>
  <si>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</si>
  <si>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</si>
  <si>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</si>
  <si>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</si>
  <si>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</si>
  <si>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</si>
  <si>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</si>
  <si>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</si>
  <si>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</si>
  <si>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</si>
  <si>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</si>
  <si>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</si>
  <si>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</si>
  <si>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</si>
  <si>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</si>
  <si>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</si>
  <si>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</si>
  <si>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</si>
  <si>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</si>
  <si>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</si>
  <si>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</si>
  <si>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</si>
  <si>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</si>
  <si>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</si>
  <si>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</si>
  <si>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</si>
  <si>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</si>
  <si>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</si>
  <si>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</si>
  <si>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</si>
  <si>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</si>
  <si>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</si>
  <si>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</si>
  <si>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</si>
  <si>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</si>
  <si>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</si>
  <si>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</si>
  <si>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</si>
  <si>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</si>
  <si>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</si>
  <si>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</si>
  <si>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</si>
  <si>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</si>
  <si>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</si>
  <si>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</si>
  <si>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</si>
  <si>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</si>
  <si>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</si>
  <si>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</si>
  <si>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</si>
  <si>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</si>
  <si>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</si>
  <si>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</si>
  <si>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</si>
  <si>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</si>
  <si>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</si>
  <si>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</si>
  <si>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</si>
  <si>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</si>
  <si>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</si>
  <si>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</si>
  <si>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</si>
  <si>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</si>
  <si>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</si>
  <si>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</si>
  <si>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</si>
  <si>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</si>
  <si>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</si>
  <si>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</si>
  <si>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</si>
  <si>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</si>
  <si>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</si>
  <si>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</si>
  <si>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</si>
  <si>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</si>
  <si>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</si>
  <si>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</si>
  <si>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</si>
  <si>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</si>
  <si>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</si>
  <si>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</si>
  <si>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</si>
  <si>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</si>
  <si>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</si>
  <si>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</si>
  <si>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</si>
  <si>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</si>
  <si>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</si>
  <si>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</si>
  <si>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</si>
  <si>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</si>
  <si>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</si>
  <si>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</si>
  <si>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</si>
  <si>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</si>
  <si>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</si>
  <si>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</si>
  <si>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</si>
  <si>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</si>
  <si>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</si>
  <si>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</si>
  <si>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</si>
  <si>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</si>
  <si>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</si>
  <si>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</si>
  <si>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</si>
  <si>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</si>
  <si>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</si>
  <si>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</si>
  <si>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</si>
  <si>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</si>
  <si>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</si>
  <si>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</si>
  <si>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</si>
  <si>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</si>
  <si>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</si>
  <si>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</si>
  <si>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</si>
  <si>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</si>
  <si>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</si>
  <si>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</si>
  <si>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</si>
  <si>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</si>
  <si>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</si>
  <si>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</si>
  <si>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</si>
  <si>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</si>
  <si>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</si>
  <si>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</si>
  <si>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</si>
  <si>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</si>
  <si>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</si>
  <si>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</si>
  <si>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</si>
  <si>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</si>
  <si>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</si>
  <si>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</si>
  <si>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</si>
  <si>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</si>
  <si>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</si>
  <si>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</si>
  <si>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</si>
  <si>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</si>
  <si>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</si>
  <si>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</si>
  <si>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</si>
  <si>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</si>
  <si>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</si>
  <si>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</si>
  <si>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</si>
  <si>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</si>
  <si>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</si>
  <si>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</si>
  <si>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</si>
  <si>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</si>
  <si>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</si>
  <si>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</si>
  <si>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</si>
  <si>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</si>
  <si>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</si>
  <si>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</si>
  <si>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</si>
  <si>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</si>
  <si>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</si>
  <si>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</si>
  <si>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</si>
  <si>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</si>
  <si>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</si>
  <si>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</si>
  <si>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</si>
  <si>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</si>
  <si>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</si>
  <si>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</si>
  <si>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</si>
  <si>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</si>
  <si>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</si>
  <si>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</si>
  <si>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</si>
  <si>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</si>
  <si>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</si>
  <si>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</si>
  <si>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</si>
  <si>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</si>
  <si>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</si>
  <si>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</si>
  <si>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</si>
  <si>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</si>
  <si>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</si>
  <si>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</si>
  <si>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</si>
  <si>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</si>
  <si>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</si>
  <si>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</si>
  <si>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</si>
  <si>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</si>
  <si>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</si>
  <si>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</si>
  <si>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</si>
  <si>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</si>
  <si>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</si>
  <si>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</si>
  <si>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</si>
  <si>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</si>
  <si>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</si>
  <si>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</si>
  <si>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</si>
  <si>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</si>
  <si>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</si>
  <si>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</si>
  <si>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</si>
  <si>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</si>
  <si>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</si>
  <si>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</si>
  <si>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</si>
  <si>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</si>
  <si>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</si>
  <si>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</si>
  <si>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</si>
  <si>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</si>
  <si>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</si>
  <si>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</si>
  <si>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</si>
  <si>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</si>
  <si>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</si>
  <si>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</si>
  <si>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</si>
  <si>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</si>
  <si>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</si>
  <si>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</si>
  <si>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</si>
  <si>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</si>
  <si>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</si>
  <si>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</si>
  <si>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</si>
  <si>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</si>
  <si>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</si>
  <si>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</si>
  <si>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</si>
  <si>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</si>
  <si>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</si>
  <si>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</si>
  <si>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</si>
  <si>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</si>
  <si>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</si>
  <si>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</si>
  <si>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</si>
  <si>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</si>
  <si>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</si>
  <si>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</si>
  <si>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</si>
  <si>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</si>
  <si>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</si>
  <si>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</si>
  <si>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</si>
  <si>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</si>
  <si>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</si>
  <si>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</si>
  <si>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</si>
  <si>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</si>
  <si>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</si>
  <si>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</si>
  <si>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</si>
  <si>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</si>
  <si>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</si>
  <si>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</si>
  <si>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</si>
  <si>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</si>
  <si>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</si>
  <si>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</si>
  <si>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</si>
  <si>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</si>
  <si>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</si>
  <si>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</si>
  <si>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</si>
  <si>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</si>
  <si>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</si>
  <si>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</si>
  <si>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</si>
  <si>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</si>
  <si>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</si>
  <si>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</si>
  <si>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</si>
  <si>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</si>
  <si>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</si>
  <si>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</si>
  <si>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</si>
  <si>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</si>
  <si>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</si>
  <si>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</si>
  <si>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</si>
  <si>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</si>
  <si>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</si>
  <si>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</si>
  <si>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</si>
  <si>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</si>
  <si>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</si>
  <si>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</si>
  <si>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</si>
  <si>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</si>
  <si>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</si>
  <si>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</si>
  <si>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</si>
  <si>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</si>
  <si>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</si>
  <si>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</si>
  <si>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</si>
  <si>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</si>
  <si>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</si>
  <si>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</si>
  <si>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</si>
  <si>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</si>
  <si>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</si>
  <si>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</si>
  <si>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</si>
  <si>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</si>
  <si>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</si>
  <si>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</si>
  <si>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</si>
  <si>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</si>
  <si>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</si>
  <si>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</si>
  <si>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</si>
  <si>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</si>
  <si>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</si>
  <si>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</si>
  <si>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</si>
  <si>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</si>
  <si>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</si>
  <si>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</si>
  <si>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</si>
  <si>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</si>
  <si>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</si>
  <si>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</si>
  <si>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</si>
  <si>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</si>
  <si>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</si>
  <si>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</si>
  <si>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</si>
  <si>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</si>
  <si>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</si>
  <si>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</si>
  <si>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</si>
  <si>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</si>
  <si>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</si>
  <si>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</si>
  <si>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</si>
  <si>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</si>
  <si>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</si>
  <si>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</si>
  <si>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</si>
  <si>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</si>
  <si>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</si>
  <si>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</si>
  <si>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</si>
  <si>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</si>
  <si>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</si>
  <si>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</si>
  <si>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</si>
  <si>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</si>
  <si>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</si>
  <si>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</si>
  <si>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</si>
  <si>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</si>
  <si>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</si>
  <si>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</si>
  <si>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</si>
  <si>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</si>
  <si>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</si>
  <si>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</si>
  <si>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</si>
  <si>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</si>
  <si>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</si>
  <si>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</si>
  <si>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</si>
  <si>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</si>
  <si>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</si>
  <si>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</si>
  <si>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</si>
  <si>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</si>
  <si>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</si>
  <si>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</si>
  <si>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</si>
  <si>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</si>
  <si>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</si>
  <si>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</si>
  <si>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</si>
  <si>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</si>
  <si>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</si>
  <si>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</si>
  <si>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</si>
  <si>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</si>
  <si>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</si>
  <si>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</si>
  <si>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</si>
  <si>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</si>
  <si>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</si>
  <si>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</si>
  <si>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</si>
  <si>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</si>
  <si>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</si>
  <si>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</si>
  <si>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</si>
  <si>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</si>
  <si>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</si>
  <si>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</si>
  <si>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</si>
  <si>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</si>
  <si>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</si>
  <si>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</si>
  <si>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</si>
  <si>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</si>
  <si>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</si>
  <si>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</si>
  <si>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</si>
  <si>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</si>
  <si>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</si>
  <si>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</si>
  <si>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</si>
  <si>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</si>
  <si>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</si>
  <si>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</si>
  <si>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</si>
  <si>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</si>
  <si>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</si>
  <si>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</si>
  <si>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</si>
  <si>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</si>
  <si>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</si>
  <si>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</si>
  <si>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</si>
  <si>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</si>
  <si>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</si>
  <si>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</si>
  <si>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</si>
  <si>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</si>
  <si>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</si>
  <si>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</si>
  <si>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</si>
  <si>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</si>
  <si>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</si>
  <si>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</si>
  <si>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</si>
  <si>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</si>
  <si>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</si>
  <si>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</si>
  <si>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</si>
  <si>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</si>
  <si>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</si>
  <si>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</si>
  <si>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</si>
  <si>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</si>
  <si>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</si>
  <si>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</si>
  <si>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</si>
  <si>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</si>
  <si>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</si>
  <si>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</si>
  <si>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</si>
  <si>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</si>
  <si>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</si>
  <si>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</si>
  <si>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</si>
  <si>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</si>
  <si>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</si>
  <si>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</si>
  <si>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</si>
  <si>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</si>
  <si>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</si>
  <si>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</si>
  <si>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</si>
  <si>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</si>
  <si>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</si>
  <si>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</si>
  <si>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</si>
  <si>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</si>
  <si>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</si>
  <si>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</si>
  <si>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</si>
  <si>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</si>
  <si>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</si>
  <si>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</si>
  <si>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</si>
  <si>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</si>
  <si>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</si>
  <si>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</si>
  <si>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</si>
  <si>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</si>
  <si>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</si>
  <si>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</si>
  <si>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</si>
  <si>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</si>
  <si>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</si>
  <si>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</si>
  <si>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</si>
  <si>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</si>
  <si>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</si>
  <si>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</si>
  <si>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</si>
  <si>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</si>
  <si>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</si>
  <si>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</si>
  <si>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</si>
  <si>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</si>
  <si>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</si>
  <si>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</si>
  <si>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</si>
  <si>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</si>
  <si>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</si>
  <si>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</si>
  <si>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</si>
  <si>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</si>
  <si>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</si>
  <si>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</si>
  <si>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</si>
  <si>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</si>
  <si>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</si>
  <si>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</si>
  <si>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</si>
  <si>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</si>
  <si>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</si>
  <si>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</si>
  <si>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</si>
  <si>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</si>
  <si>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</si>
  <si>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</si>
  <si>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</si>
  <si>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</si>
  <si>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</si>
  <si>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</si>
  <si>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</si>
  <si>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</si>
  <si>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</si>
  <si>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</si>
  <si>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</si>
  <si>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</si>
  <si>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</si>
  <si>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</si>
  <si>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</si>
  <si>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</si>
  <si>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</si>
  <si>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</si>
  <si>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</si>
  <si>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</si>
  <si>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</si>
  <si>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</si>
  <si>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</si>
  <si>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</si>
  <si>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</si>
  <si>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</si>
  <si>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</si>
  <si>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</si>
  <si>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</si>
  <si>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</si>
  <si>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</si>
  <si>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</si>
  <si>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</si>
  <si>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</si>
  <si>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</si>
  <si>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</si>
  <si>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</si>
  <si>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</si>
  <si>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</si>
  <si>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</si>
  <si>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</si>
  <si>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</si>
  <si>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</si>
  <si>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</si>
  <si>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</si>
  <si>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</si>
  <si>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</si>
  <si>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</si>
  <si>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</si>
  <si>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</si>
  <si>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</si>
  <si>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</si>
  <si>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</si>
  <si>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</si>
  <si>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</si>
  <si>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</si>
  <si>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</si>
  <si>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</si>
  <si>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</si>
  <si>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</si>
  <si>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</si>
  <si>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</si>
  <si>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</si>
  <si>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</si>
  <si>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</si>
  <si>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</si>
  <si>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</si>
  <si>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</si>
  <si>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</si>
  <si>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</si>
  <si>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</si>
  <si>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</si>
  <si>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</si>
  <si>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</si>
  <si>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</si>
  <si>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</si>
  <si>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</si>
  <si>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</si>
  <si>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</si>
  <si>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</si>
  <si>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</si>
  <si>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</si>
  <si>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</si>
  <si>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</si>
  <si>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</si>
  <si>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</si>
  <si>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</si>
  <si>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</si>
  <si>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</si>
  <si>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</si>
  <si>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</si>
  <si>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</si>
  <si>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</si>
  <si>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</si>
  <si>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</si>
  <si>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</si>
  <si>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</si>
  <si>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</si>
  <si>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</si>
  <si>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</si>
  <si>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</si>
  <si>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</si>
  <si>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</si>
  <si>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</si>
  <si>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</si>
  <si>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</si>
  <si>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</si>
  <si>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</si>
  <si>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</si>
  <si>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</si>
  <si>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</si>
  <si>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</si>
  <si>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</si>
  <si>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</si>
  <si>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</si>
  <si>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</si>
  <si>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</si>
  <si>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</si>
  <si>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</si>
  <si>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</si>
  <si>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</si>
  <si>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</si>
  <si>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</si>
  <si>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</si>
  <si>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</si>
  <si>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</si>
  <si>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</si>
  <si>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</si>
  <si>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</si>
  <si>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</si>
  <si>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</si>
  <si>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</si>
  <si>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</si>
  <si>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</si>
  <si>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</si>
  <si>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</si>
  <si>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</si>
  <si>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</si>
  <si>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</si>
  <si>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</si>
  <si>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</si>
  <si>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</si>
  <si>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</si>
  <si>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</si>
  <si>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</si>
  <si>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</si>
  <si>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</si>
  <si>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</si>
  <si>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</si>
  <si>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</si>
  <si>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</si>
  <si>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</si>
  <si>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</si>
  <si>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</si>
  <si>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</si>
  <si>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</si>
  <si>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</si>
  <si>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</si>
  <si>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</si>
  <si>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</si>
  <si>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</si>
  <si>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</si>
  <si>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</si>
  <si>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</si>
  <si>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</si>
  <si>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</si>
  <si>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</si>
  <si>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</si>
  <si>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</si>
  <si>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</si>
  <si>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</si>
  <si>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</si>
  <si>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</si>
  <si>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</si>
  <si>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</si>
  <si>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</si>
  <si>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</si>
  <si>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</si>
  <si>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</si>
  <si>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</si>
  <si>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</si>
  <si>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</si>
  <si>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</si>
  <si>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</si>
  <si>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</si>
  <si>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</si>
  <si>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</si>
  <si>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</si>
  <si>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</si>
  <si>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</si>
  <si>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</si>
  <si>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</si>
  <si>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</si>
  <si>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</si>
  <si>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</si>
  <si>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</si>
  <si>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</si>
  <si>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</si>
  <si>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</si>
  <si>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</si>
  <si>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</si>
  <si>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</si>
  <si>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</si>
  <si>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</si>
  <si>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</si>
  <si>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</si>
  <si>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</si>
  <si>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</si>
  <si>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</si>
  <si>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</si>
  <si>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</si>
  <si>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</si>
  <si>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</si>
  <si>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</si>
  <si>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</si>
  <si>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</si>
  <si>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</si>
  <si>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</si>
  <si>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</si>
  <si>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</si>
  <si>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</si>
  <si>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</si>
  <si>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</si>
  <si>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</si>
  <si>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</si>
  <si>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</si>
  <si>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</si>
  <si>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</si>
  <si>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</si>
  <si>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</si>
  <si>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</si>
  <si>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</si>
  <si>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</si>
  <si>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</si>
  <si>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</si>
  <si>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</si>
  <si>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</si>
  <si>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</si>
  <si>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</si>
  <si>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</si>
  <si>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</si>
  <si>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</si>
  <si>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</si>
  <si>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</si>
  <si>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</si>
  <si>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</si>
  <si>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</si>
  <si>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</si>
  <si>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</si>
  <si>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</si>
  <si>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</si>
  <si>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</si>
  <si>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</si>
  <si>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</si>
  <si>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</si>
  <si>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</si>
  <si>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</si>
  <si>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</si>
  <si>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</si>
  <si>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</si>
  <si>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</si>
  <si>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</si>
  <si>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</si>
  <si>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</si>
  <si>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</si>
  <si>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</si>
  <si>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</si>
  <si>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</si>
  <si>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</si>
  <si>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</si>
  <si>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</si>
  <si>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</si>
  <si>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</si>
  <si>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</si>
  <si>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</si>
  <si>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</si>
  <si>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</si>
  <si>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</si>
  <si>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</si>
  <si>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</si>
  <si>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</si>
  <si>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</si>
  <si>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</si>
  <si>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</si>
  <si>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</si>
  <si>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</si>
  <si>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</si>
  <si>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</si>
  <si>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</si>
  <si>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</si>
  <si>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</si>
  <si>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</si>
  <si>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</si>
  <si>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</si>
  <si>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</si>
  <si>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</si>
  <si>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</si>
  <si>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</si>
  <si>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</si>
  <si>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</si>
  <si>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</si>
  <si>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</si>
  <si>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</si>
  <si>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</si>
  <si>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</si>
  <si>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</si>
  <si>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</si>
  <si>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</si>
  <si>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</si>
  <si>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</si>
  <si>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</si>
  <si>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</si>
  <si>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</si>
  <si>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</si>
  <si>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</si>
  <si>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</si>
  <si>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</si>
  <si>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</si>
  <si>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</si>
  <si>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</si>
  <si>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</si>
  <si>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</si>
  <si>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</si>
  <si>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</si>
  <si>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</si>
  <si>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</si>
  <si>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</si>
  <si>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</si>
  <si>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</si>
  <si>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</si>
  <si>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</si>
  <si>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</si>
  <si>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</si>
  <si>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</si>
  <si>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</si>
  <si>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</si>
  <si>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</si>
  <si>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</si>
  <si>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</si>
  <si>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</si>
  <si>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</si>
  <si>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</si>
  <si>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</si>
  <si>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</si>
  <si>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</si>
  <si>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</si>
  <si>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</si>
  <si>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</si>
  <si>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</si>
  <si>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</si>
  <si>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</si>
  <si>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</si>
  <si>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</si>
  <si>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</si>
  <si>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</si>
  <si>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</si>
  <si>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</si>
  <si>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</si>
  <si>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</si>
  <si>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</si>
  <si>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</si>
  <si>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</si>
  <si>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</si>
  <si>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</si>
  <si>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</si>
  <si>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</si>
  <si>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</si>
  <si>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</si>
  <si>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</si>
  <si>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</si>
  <si>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</si>
  <si>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</si>
  <si>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</si>
  <si>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</si>
  <si>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</si>
  <si>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</si>
  <si>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</si>
  <si>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</si>
  <si>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</si>
  <si>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</si>
  <si>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</si>
  <si>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</si>
  <si>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</si>
  <si>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</si>
  <si>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</si>
  <si>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</si>
  <si>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</si>
  <si>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</si>
  <si>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</si>
  <si>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</si>
  <si>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</si>
  <si>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</si>
  <si>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</si>
  <si>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</si>
  <si>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</si>
  <si>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</si>
  <si>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</si>
  <si>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</si>
  <si>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</si>
  <si>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</si>
  <si>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</si>
  <si>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</si>
  <si>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</si>
  <si>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</si>
  <si>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</si>
  <si>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</si>
  <si>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</si>
  <si>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</si>
  <si>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</si>
  <si>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</si>
  <si>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</si>
  <si>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</si>
  <si>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</si>
  <si>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</si>
  <si>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</si>
  <si>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</si>
  <si>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</si>
  <si>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</si>
  <si>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</si>
  <si>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</si>
  <si>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</si>
  <si>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</si>
  <si>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</si>
  <si>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</si>
  <si>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</si>
  <si>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</si>
  <si>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</si>
  <si>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</si>
  <si>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</si>
  <si>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</si>
  <si>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</si>
  <si>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</si>
  <si>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</si>
  <si>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</si>
  <si>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</si>
  <si>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</si>
  <si>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</si>
  <si>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</si>
  <si>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</si>
  <si>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</si>
  <si>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</si>
  <si>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</si>
  <si>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</si>
  <si>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</si>
  <si>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</si>
  <si>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</si>
  <si>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</si>
  <si>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</si>
  <si>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</si>
  <si>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</si>
  <si>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</si>
  <si>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</si>
  <si>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</si>
  <si>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</si>
  <si>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</si>
  <si>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</si>
  <si>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</si>
  <si>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</si>
  <si>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</si>
  <si>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</si>
  <si>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</si>
  <si>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</si>
  <si>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</si>
  <si>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</si>
  <si>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</si>
  <si>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</si>
  <si>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</si>
  <si>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</si>
  <si>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</si>
  <si>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</si>
  <si>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</si>
  <si>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</si>
  <si>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</si>
  <si>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</si>
  <si>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</si>
  <si>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</si>
  <si>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</si>
  <si>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</si>
  <si>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</si>
  <si>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</si>
  <si>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</si>
  <si>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</si>
  <si>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</si>
  <si>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</si>
  <si>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</si>
  <si>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</si>
  <si>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</si>
  <si>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</si>
  <si>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</si>
  <si>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</si>
  <si>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</si>
  <si>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</si>
  <si>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</si>
  <si>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</si>
  <si>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</si>
  <si>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</si>
  <si>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</si>
  <si>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</si>
  <si>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</si>
  <si>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</si>
  <si>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</si>
  <si>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</si>
  <si>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</si>
  <si>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</si>
  <si>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</si>
  <si>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</si>
  <si>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</si>
  <si>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</si>
  <si>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</si>
  <si>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</si>
  <si>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</si>
  <si>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</si>
  <si>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</si>
  <si>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</si>
  <si>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</si>
  <si>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</si>
  <si>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</si>
  <si>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</si>
  <si>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</si>
  <si>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</si>
  <si>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</si>
  <si>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</si>
  <si>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</si>
  <si>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</si>
  <si>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</si>
  <si>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</si>
  <si>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</si>
  <si>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</si>
  <si>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</si>
  <si>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</si>
  <si>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</si>
  <si>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</si>
  <si>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</si>
  <si>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</si>
  <si>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</si>
  <si>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</si>
  <si>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</si>
  <si>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</si>
  <si>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</si>
  <si>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</si>
  <si>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</si>
  <si>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</si>
  <si>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</si>
  <si>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</si>
  <si>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</si>
  <si>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</si>
  <si>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</si>
  <si>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</si>
  <si>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</si>
  <si>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</si>
  <si>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</si>
  <si>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</si>
  <si>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</si>
  <si>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</si>
  <si>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</si>
  <si>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</si>
  <si>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</si>
  <si>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</si>
  <si>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</si>
  <si>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</si>
  <si>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</si>
  <si>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</si>
  <si>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</si>
  <si>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</si>
  <si>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</si>
  <si>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</si>
  <si>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</si>
  <si>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</si>
  <si>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</si>
  <si>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</si>
  <si>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</si>
  <si>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</si>
  <si>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</si>
  <si>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</si>
  <si>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</si>
  <si>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</si>
  <si>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</si>
  <si>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</si>
  <si>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</si>
  <si>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</si>
  <si>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</si>
  <si>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</si>
  <si>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</si>
  <si>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</si>
  <si>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</si>
  <si>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</si>
  <si>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</si>
  <si>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</si>
  <si>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</si>
  <si>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</si>
  <si>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</si>
  <si>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</si>
  <si>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</si>
  <si>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</si>
  <si>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</si>
  <si>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</si>
  <si>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</si>
  <si>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</si>
  <si>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</si>
  <si>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</si>
  <si>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</si>
  <si>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</si>
  <si>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</si>
  <si>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</si>
  <si>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</si>
  <si>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</si>
  <si>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</si>
  <si>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</si>
  <si>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</si>
  <si>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</si>
  <si>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</si>
  <si>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</si>
  <si>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</si>
  <si>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</si>
  <si>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</si>
  <si>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</si>
  <si>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</si>
  <si>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</si>
  <si>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</si>
  <si>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</si>
  <si>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</si>
  <si>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</si>
  <si>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</si>
  <si>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</si>
  <si>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</si>
  <si>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</si>
  <si>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</si>
  <si>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</si>
  <si>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</si>
  <si>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</si>
  <si>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</si>
  <si>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</si>
  <si>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</si>
  <si>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</si>
  <si>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</si>
  <si>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</si>
  <si>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</si>
  <si>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</si>
  <si>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</si>
  <si>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</si>
  <si>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</si>
  <si>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</si>
  <si>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</si>
  <si>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</si>
  <si>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</si>
  <si>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</si>
  <si>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</si>
  <si>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</si>
  <si>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</si>
  <si>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</si>
  <si>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</si>
  <si>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</si>
  <si>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</si>
  <si>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</si>
  <si>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</si>
  <si>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</si>
  <si>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</si>
  <si>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</si>
  <si>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</si>
  <si>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</si>
  <si>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</si>
  <si>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</si>
  <si>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</si>
  <si>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</si>
  <si>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</si>
  <si>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</si>
  <si>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</si>
  <si>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</si>
  <si>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</si>
  <si>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</si>
  <si>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</si>
  <si>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</si>
  <si>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</si>
  <si>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</si>
  <si>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</si>
  <si>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</si>
  <si>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</si>
  <si>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</si>
  <si>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</si>
  <si>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</si>
  <si>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</si>
  <si>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</si>
  <si>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</si>
  <si>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</si>
  <si>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</si>
  <si>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</si>
  <si>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</si>
  <si>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</si>
  <si>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</si>
  <si>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</si>
  <si>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</si>
  <si>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</si>
  <si>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</si>
  <si>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</si>
  <si>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</si>
  <si>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</si>
  <si>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</si>
  <si>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</si>
  <si>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</si>
  <si>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</si>
  <si>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</si>
  <si>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</si>
  <si>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</si>
  <si>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</si>
  <si>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</si>
  <si>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</si>
  <si>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</si>
  <si>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</si>
  <si>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</si>
  <si>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</si>
  <si>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</si>
  <si>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</si>
  <si>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</si>
  <si>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</si>
  <si>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</si>
  <si>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</si>
  <si>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</si>
  <si>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</si>
  <si>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</si>
  <si>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</si>
  <si>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</si>
  <si>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</si>
  <si>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</si>
  <si>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</si>
  <si>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</si>
  <si>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</si>
  <si>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</si>
  <si>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</si>
  <si>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</si>
  <si>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</si>
  <si>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</si>
  <si>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</si>
  <si>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</si>
  <si>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</si>
  <si>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</si>
  <si>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</si>
  <si>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</si>
  <si>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</si>
  <si>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</si>
  <si>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</si>
  <si>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</si>
  <si>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</si>
  <si>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</si>
  <si>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</si>
  <si>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</si>
  <si>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</si>
  <si>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</si>
  <si>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</si>
  <si>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</si>
  <si>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</si>
  <si>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</si>
  <si>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</si>
  <si>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</si>
  <si>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</si>
  <si>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</si>
  <si>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</si>
  <si>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</si>
  <si>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</si>
  <si>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</si>
  <si>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</si>
  <si>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</si>
  <si>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</si>
  <si>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</si>
  <si>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</si>
  <si>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</si>
  <si>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</si>
  <si>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</si>
  <si>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</si>
  <si>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</si>
  <si>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</si>
  <si>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</si>
  <si>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</si>
  <si>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</si>
  <si>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</si>
  <si>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</si>
  <si>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</si>
  <si>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</si>
  <si>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</si>
  <si>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</si>
  <si>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</si>
  <si>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</si>
  <si>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</si>
  <si>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</si>
  <si>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</si>
  <si>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</si>
  <si>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</si>
  <si>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</si>
  <si>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</si>
  <si>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</si>
  <si>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</si>
  <si>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</si>
  <si>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</si>
  <si>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</si>
  <si>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</si>
  <si>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</si>
  <si>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</si>
  <si>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</si>
  <si>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</si>
  <si>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</si>
  <si>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</si>
  <si>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</si>
  <si>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</si>
  <si>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</si>
  <si>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</si>
  <si>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</si>
  <si>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</si>
  <si>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</si>
  <si>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</si>
  <si>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</si>
  <si>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</si>
  <si>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</si>
  <si>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</si>
  <si>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</si>
  <si>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</si>
  <si>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</si>
  <si>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</si>
  <si>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</si>
  <si>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</si>
  <si>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</si>
  <si>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</si>
  <si>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</si>
  <si>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</si>
  <si>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</si>
  <si>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</si>
  <si>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</si>
  <si>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</si>
  <si>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</si>
  <si>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</si>
  <si>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</si>
  <si>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</si>
  <si>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</si>
  <si>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</si>
  <si>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</si>
  <si>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</si>
  <si>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</si>
  <si>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</si>
  <si>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</si>
  <si>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</si>
  <si>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</si>
  <si>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</si>
  <si>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</si>
  <si>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</si>
  <si>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</si>
  <si>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</si>
  <si>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</si>
  <si>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</si>
  <si>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</si>
  <si>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</si>
  <si>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</si>
  <si>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</si>
  <si>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</si>
  <si>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</si>
  <si>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</si>
  <si>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</si>
  <si>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</si>
  <si>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</si>
  <si>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</si>
  <si>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</si>
  <si>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</si>
  <si>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</si>
  <si>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</si>
  <si>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</si>
  <si>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</si>
  <si>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</si>
  <si>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</si>
  <si>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</si>
  <si>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</si>
  <si>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</si>
  <si>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</si>
  <si>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</si>
  <si>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</si>
  <si>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</si>
  <si>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</si>
  <si>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</si>
  <si>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</si>
  <si>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</si>
  <si>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</si>
  <si>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</si>
  <si>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</si>
  <si>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</si>
  <si>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</si>
  <si>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</si>
  <si>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</si>
  <si>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</si>
  <si>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</si>
  <si>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</si>
  <si>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</si>
  <si>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</si>
  <si>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</si>
  <si>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</si>
  <si>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</si>
  <si>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</si>
  <si>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</si>
  <si>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</si>
  <si>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</si>
  <si>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</si>
  <si>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</si>
  <si>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</si>
  <si>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</si>
  <si>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</si>
  <si>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</si>
  <si>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</si>
  <si>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</si>
  <si>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</si>
  <si>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</si>
  <si>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</si>
  <si>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</si>
  <si>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</si>
  <si>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</si>
  <si>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</si>
  <si>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</si>
  <si>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</si>
  <si>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</si>
  <si>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</si>
  <si>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</si>
  <si>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</si>
  <si>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</si>
  <si>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</si>
  <si>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</si>
  <si>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</si>
  <si>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</si>
  <si>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</si>
  <si>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</si>
  <si>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</si>
  <si>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</si>
  <si>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</si>
  <si>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</si>
  <si>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</si>
  <si>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</si>
  <si>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</si>
  <si>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</si>
  <si>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</si>
  <si>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</si>
  <si>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</si>
  <si>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</si>
  <si>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</si>
  <si>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</si>
  <si>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</si>
  <si>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</si>
  <si>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</si>
  <si>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</si>
  <si>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</si>
  <si>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</si>
  <si>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</si>
  <si>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</si>
  <si>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</si>
  <si>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</si>
  <si>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</si>
  <si>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</si>
  <si>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</si>
  <si>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</si>
  <si>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</si>
  <si>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</si>
  <si>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</si>
  <si>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</si>
  <si>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</si>
  <si>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</si>
  <si>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</si>
  <si>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</si>
  <si>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</si>
  <si>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</si>
  <si>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</si>
  <si>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</si>
  <si>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</si>
  <si>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</si>
  <si>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</si>
  <si>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</si>
  <si>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</si>
  <si>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</si>
  <si>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</si>
  <si>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</si>
  <si>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</si>
  <si>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</si>
  <si>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</si>
  <si>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</si>
  <si>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</si>
  <si>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</si>
  <si>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</si>
  <si>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</si>
  <si>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</si>
  <si>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</si>
  <si>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</si>
  <si>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</si>
  <si>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</si>
  <si>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</si>
  <si>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</si>
  <si>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</si>
  <si>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</si>
  <si>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</si>
  <si>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</si>
  <si>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</si>
  <si>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</si>
  <si>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</si>
  <si>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</si>
  <si>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</si>
  <si>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</si>
  <si>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</si>
  <si>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</si>
  <si>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</si>
  <si>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</si>
  <si>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</si>
  <si>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</si>
  <si>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</si>
  <si>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</si>
  <si>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</si>
  <si>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</si>
  <si>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</si>
  <si>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</si>
  <si>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</si>
  <si>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</si>
  <si>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</si>
  <si>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</si>
  <si>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</si>
  <si>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</si>
  <si>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</si>
  <si>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</si>
  <si>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</si>
  <si>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</si>
  <si>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</si>
  <si>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</si>
  <si>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</si>
  <si>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</si>
  <si>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</si>
  <si>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</si>
  <si>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</si>
  <si>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</si>
  <si>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</si>
  <si>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</si>
  <si>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</si>
  <si>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</si>
  <si>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</si>
  <si>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</si>
  <si>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</si>
  <si>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</si>
  <si>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</si>
  <si>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</si>
  <si>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</si>
  <si>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</si>
  <si>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</si>
  <si>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</si>
  <si>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</si>
  <si>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</si>
  <si>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</si>
  <si>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</si>
  <si>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</si>
  <si>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</si>
  <si>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</si>
  <si>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</si>
  <si>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</si>
  <si>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</si>
  <si>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</si>
  <si>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</si>
  <si>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</si>
  <si>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</si>
  <si>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</si>
  <si>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</si>
  <si>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</si>
  <si>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</si>
  <si>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</si>
  <si>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</si>
  <si>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</si>
  <si>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</si>
  <si>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</si>
  <si>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</si>
  <si>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</si>
  <si>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</si>
  <si>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</si>
  <si>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</si>
  <si>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</si>
  <si>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</si>
  <si>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</si>
  <si>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</si>
  <si>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</si>
  <si>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</si>
  <si>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</si>
  <si>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</si>
  <si>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</si>
  <si>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</si>
  <si>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</si>
  <si>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</si>
  <si>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</si>
  <si>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</si>
  <si>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</si>
  <si>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</si>
  <si>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</si>
  <si>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</si>
  <si>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</si>
  <si>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</si>
  <si>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</si>
  <si>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</si>
  <si>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</si>
  <si>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</si>
  <si>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</si>
  <si>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</si>
  <si>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</si>
  <si>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</si>
  <si>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</si>
  <si>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</si>
  <si>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</si>
  <si>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</si>
  <si>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</si>
  <si>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</si>
  <si>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</si>
  <si>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</si>
  <si>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</si>
  <si>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</si>
  <si>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</si>
  <si>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</si>
  <si>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</si>
  <si>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</si>
  <si>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</si>
  <si>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</si>
  <si>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</si>
  <si>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</si>
  <si>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</si>
  <si>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</si>
  <si>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</si>
  <si>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</si>
  <si>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</si>
  <si>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</si>
  <si>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</si>
  <si>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</si>
  <si>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</si>
  <si>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</si>
  <si>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</si>
  <si>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</si>
  <si>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</si>
  <si>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</si>
  <si>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</si>
  <si>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</si>
  <si>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</si>
  <si>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</si>
  <si>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</si>
  <si>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</si>
  <si>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</si>
  <si>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</si>
  <si>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</si>
  <si>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</si>
  <si>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</si>
  <si>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</si>
  <si>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</si>
  <si>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</si>
  <si>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</si>
  <si>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</si>
  <si>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</si>
  <si>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</si>
  <si>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</si>
  <si>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</si>
  <si>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</si>
  <si>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</si>
  <si>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</si>
  <si>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</si>
  <si>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</si>
  <si>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</si>
  <si>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</si>
  <si>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</si>
  <si>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</si>
  <si>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</si>
  <si>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</si>
  <si>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</si>
  <si>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</si>
  <si>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</si>
  <si>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</si>
  <si>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</si>
  <si>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</si>
  <si>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</si>
  <si>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</si>
  <si>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</si>
  <si>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</si>
  <si>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</si>
  <si>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</si>
  <si>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</si>
  <si>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</si>
  <si>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</si>
  <si>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</si>
  <si>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</si>
  <si>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</si>
  <si>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</si>
  <si>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</si>
  <si>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</si>
  <si>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</si>
  <si>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</si>
  <si>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</si>
  <si>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</si>
  <si>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</si>
  <si>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</si>
  <si>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</si>
  <si>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</si>
  <si>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</si>
  <si>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</si>
  <si>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</si>
  <si>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</si>
  <si>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</si>
  <si>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</si>
  <si>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</si>
  <si>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</si>
  <si>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</si>
  <si>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</si>
  <si>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</si>
  <si>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</si>
  <si>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</si>
  <si>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</si>
  <si>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</si>
  <si>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</si>
  <si>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</si>
  <si>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</si>
  <si>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</si>
  <si>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</si>
  <si>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</si>
  <si>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</si>
  <si>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</si>
  <si>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</si>
  <si>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</si>
  <si>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</si>
  <si>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</si>
  <si>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</si>
  <si>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</si>
  <si>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</si>
  <si>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</si>
  <si>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</si>
  <si>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</si>
  <si>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</si>
  <si>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</si>
  <si>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</si>
  <si>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</si>
  <si>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</si>
  <si>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</si>
  <si>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</si>
  <si>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</si>
  <si>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</si>
  <si>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</si>
  <si>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</si>
  <si>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</si>
  <si>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</si>
  <si>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</si>
  <si>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</si>
  <si>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</si>
  <si>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</si>
  <si>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</si>
  <si>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</si>
  <si>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</si>
  <si>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</si>
  <si>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</si>
  <si>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</si>
  <si>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</si>
  <si>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</si>
  <si>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</si>
  <si>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</si>
  <si>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</si>
  <si>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</si>
  <si>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</si>
  <si>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</si>
  <si>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</si>
  <si>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</si>
  <si>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</si>
  <si>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</si>
  <si>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</si>
  <si>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</si>
  <si>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</si>
  <si>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</si>
  <si>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</si>
  <si>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</si>
  <si>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</si>
  <si>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</si>
  <si>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</si>
  <si>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</si>
  <si>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</si>
  <si>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</si>
  <si>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</si>
  <si>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</si>
  <si>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</si>
  <si>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</si>
  <si>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</si>
  <si>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</si>
  <si>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</si>
  <si>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</si>
  <si>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</si>
  <si>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</si>
  <si>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</si>
  <si>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</si>
  <si>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</si>
  <si>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</si>
  <si>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</si>
  <si>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</si>
  <si>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</si>
  <si>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</si>
  <si>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</si>
  <si>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</si>
  <si>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</si>
  <si>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</si>
  <si>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</si>
  <si>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</si>
  <si>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</si>
  <si>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</si>
  <si>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</si>
  <si>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</si>
  <si>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</si>
  <si>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</si>
  <si>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</si>
  <si>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</si>
  <si>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</si>
  <si>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</si>
  <si>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</si>
  <si>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</si>
  <si>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</si>
  <si>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</si>
  <si>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</si>
  <si>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</si>
  <si>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</si>
  <si>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</si>
  <si>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</si>
  <si>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</si>
  <si>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</si>
  <si>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</si>
  <si>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</si>
  <si>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</si>
  <si>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</si>
  <si>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</si>
  <si>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</si>
  <si>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</si>
  <si>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</si>
  <si>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</si>
  <si>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</si>
  <si>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</si>
  <si>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</si>
  <si>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</si>
  <si>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</si>
  <si>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</si>
  <si>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</si>
  <si>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</si>
  <si>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</si>
  <si>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</si>
  <si>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</si>
  <si>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</si>
  <si>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</si>
  <si>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</si>
  <si>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</si>
  <si>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</si>
  <si>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</si>
  <si>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</si>
  <si>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</si>
  <si>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</si>
  <si>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</si>
  <si>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</si>
  <si>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</si>
  <si>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</si>
  <si>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</si>
  <si>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</si>
  <si>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</si>
  <si>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</si>
  <si>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</si>
  <si>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</si>
  <si>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</si>
  <si>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</si>
  <si>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</si>
  <si>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</si>
  <si>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</si>
  <si>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</si>
  <si>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</si>
  <si>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</si>
  <si>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</si>
  <si>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</si>
  <si>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</si>
  <si>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</si>
  <si>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</si>
  <si>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</si>
  <si>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</si>
  <si>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</si>
  <si>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</si>
  <si>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</si>
  <si>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</si>
  <si>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</si>
  <si>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</si>
  <si>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</si>
  <si>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</si>
  <si>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</si>
  <si>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</si>
  <si>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</si>
  <si>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</si>
  <si>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</si>
  <si>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</si>
  <si>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</si>
  <si>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</si>
  <si>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</si>
  <si>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</si>
  <si>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</si>
  <si>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</si>
  <si>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</si>
  <si>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</si>
  <si>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</si>
  <si>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</si>
  <si>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</si>
  <si>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</si>
  <si>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</si>
  <si>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</si>
  <si>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</si>
  <si>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</si>
  <si>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</si>
  <si>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</si>
  <si>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</si>
  <si>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</si>
  <si>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</si>
  <si>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</si>
  <si>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</si>
  <si>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</si>
  <si>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</si>
  <si>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</si>
  <si>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</si>
  <si>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</si>
  <si>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</si>
  <si>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</si>
  <si>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</si>
  <si>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</si>
  <si>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</si>
  <si>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</si>
  <si>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</si>
  <si>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</si>
  <si>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</si>
  <si>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</si>
  <si>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</si>
  <si>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</si>
  <si>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</si>
  <si>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</si>
  <si>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</si>
  <si>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</si>
  <si>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</si>
  <si>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</si>
  <si>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</si>
  <si>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</si>
  <si>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</si>
  <si>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</si>
  <si>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</si>
  <si>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</si>
  <si>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</si>
  <si>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</si>
  <si>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</si>
  <si>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</si>
  <si>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</si>
  <si>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</si>
  <si>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</si>
  <si>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</si>
  <si>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</si>
  <si>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</si>
  <si>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</si>
  <si>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</si>
  <si>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</si>
  <si>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</si>
  <si>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</si>
  <si>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</si>
  <si>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</si>
  <si>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</si>
  <si>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</si>
  <si>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</si>
  <si>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</si>
  <si>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</si>
  <si>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</si>
  <si>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</si>
  <si>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</si>
  <si>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</si>
  <si>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</si>
  <si>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</si>
  <si>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</si>
  <si>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</si>
  <si>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</si>
  <si>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</si>
  <si>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</si>
  <si>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</si>
  <si>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</si>
  <si>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</si>
  <si>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</si>
  <si>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</si>
  <si>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</si>
  <si>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</si>
  <si>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</si>
  <si>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</si>
  <si>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</si>
  <si>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</si>
  <si>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</si>
  <si>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</si>
  <si>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</si>
  <si>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</si>
  <si>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</si>
  <si>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</si>
  <si>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</si>
  <si>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</si>
  <si>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</si>
  <si>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</si>
  <si>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</si>
  <si>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</si>
  <si>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</si>
  <si>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</si>
  <si>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</si>
  <si>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</si>
  <si>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</si>
  <si>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</si>
  <si>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</si>
  <si>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</si>
  <si>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</si>
  <si>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</si>
  <si>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</si>
  <si>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</si>
  <si>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</si>
  <si>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</si>
  <si>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</si>
  <si>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</si>
  <si>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</si>
  <si>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</si>
  <si>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</si>
  <si>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</si>
  <si>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</si>
  <si>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</si>
  <si>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</si>
  <si>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</si>
  <si>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</si>
  <si>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</si>
  <si>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</si>
  <si>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</si>
  <si>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</si>
  <si>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</si>
  <si>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</si>
  <si>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</si>
  <si>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</si>
  <si>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</si>
  <si>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</si>
  <si>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</si>
  <si>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</si>
  <si>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</si>
  <si>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</si>
  <si>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</si>
  <si>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</si>
  <si>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</si>
  <si>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</si>
  <si>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</si>
  <si>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</si>
  <si>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</si>
  <si>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</si>
  <si>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</si>
  <si>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</si>
  <si>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</si>
  <si>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</si>
  <si>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</si>
  <si>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</si>
  <si>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</si>
  <si>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</si>
  <si>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</si>
  <si>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</si>
  <si>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</si>
  <si>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</si>
  <si>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</si>
  <si>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</si>
  <si>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</si>
  <si>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</si>
  <si>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</si>
  <si>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</si>
  <si>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</si>
  <si>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</si>
  <si>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</si>
  <si>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</si>
  <si>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</si>
  <si>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</si>
  <si>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</si>
  <si>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</si>
  <si>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</si>
  <si>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</si>
  <si>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</si>
  <si>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</si>
  <si>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</si>
  <si>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</si>
  <si>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</si>
  <si>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</si>
  <si>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</si>
  <si>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</si>
  <si>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</si>
  <si>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</si>
  <si>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</si>
  <si>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</si>
  <si>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</si>
  <si>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</si>
  <si>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</si>
  <si>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</si>
  <si>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</si>
  <si>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</si>
  <si>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</si>
  <si>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</si>
  <si>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</si>
  <si>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</si>
  <si>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</si>
  <si>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</si>
  <si>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</si>
  <si>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</si>
  <si>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</si>
  <si>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</si>
  <si>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</si>
  <si>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</si>
  <si>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</si>
  <si>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</si>
  <si>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</si>
  <si>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</si>
  <si>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</si>
  <si>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</si>
  <si>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</si>
  <si>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</si>
  <si>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</si>
  <si>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</si>
  <si>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</si>
  <si>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</si>
  <si>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</si>
  <si>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</si>
  <si>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</si>
  <si>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</si>
  <si>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</si>
  <si>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</si>
  <si>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</si>
  <si>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</si>
  <si>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</si>
  <si>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</si>
  <si>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</si>
  <si>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</si>
  <si>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</si>
  <si>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</si>
  <si>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</si>
  <si>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</si>
  <si>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</si>
  <si>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</si>
  <si>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</si>
  <si>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</si>
  <si>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</si>
  <si>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</si>
  <si>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</si>
  <si>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</si>
  <si>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</si>
  <si>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</si>
  <si>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</si>
  <si>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</si>
  <si>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</si>
  <si>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</si>
  <si>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</si>
  <si>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</si>
  <si>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</si>
  <si>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</si>
  <si>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</si>
  <si>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</si>
  <si>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</si>
  <si>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</si>
  <si>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</si>
  <si>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</si>
  <si>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</si>
  <si>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</si>
  <si>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</si>
  <si>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</si>
  <si>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</si>
  <si>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</si>
  <si>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</si>
  <si>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</si>
  <si>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</si>
  <si>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</si>
  <si>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</si>
  <si>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</si>
  <si>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</si>
  <si>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</si>
  <si>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</si>
  <si>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</si>
  <si>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</si>
  <si>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</si>
  <si>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</si>
  <si>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</si>
  <si>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</si>
  <si>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</si>
  <si>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</si>
  <si>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</si>
  <si>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</si>
  <si>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</si>
  <si>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</si>
  <si>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</si>
  <si>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</si>
  <si>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</si>
  <si>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</si>
  <si>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</si>
  <si>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</si>
  <si>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</si>
  <si>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</si>
  <si>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</si>
  <si>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</si>
  <si>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</si>
  <si>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</si>
  <si>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</si>
  <si>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</si>
  <si>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</si>
  <si>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</si>
  <si>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</si>
  <si>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</si>
  <si>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</si>
  <si>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</si>
  <si>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</si>
  <si>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</si>
  <si>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</si>
  <si>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</si>
  <si>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</si>
  <si>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</si>
  <si>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</si>
  <si>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</si>
  <si>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</si>
  <si>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</si>
  <si>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</si>
  <si>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</si>
  <si>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</si>
  <si>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</si>
  <si>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</si>
  <si>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</si>
  <si>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</si>
  <si>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</si>
  <si>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</si>
  <si>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</si>
  <si>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</si>
  <si>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</si>
  <si>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</si>
  <si>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</si>
  <si>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</si>
  <si>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</si>
  <si>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</si>
  <si>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</si>
  <si>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</si>
  <si>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</si>
  <si>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</si>
  <si>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</si>
  <si>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</si>
  <si>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</si>
  <si>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</si>
  <si>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</si>
  <si>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</si>
  <si>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</si>
  <si>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</si>
  <si>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</si>
  <si>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</si>
  <si>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</si>
  <si>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</si>
  <si>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</si>
  <si>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</si>
  <si>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</si>
  <si>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</si>
  <si>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</si>
  <si>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</si>
  <si>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</si>
  <si>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</si>
  <si>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</si>
  <si>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</si>
  <si>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</si>
  <si>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</si>
  <si>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</si>
  <si>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</si>
  <si>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</si>
  <si>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</si>
  <si>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</si>
  <si>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</si>
  <si>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</si>
  <si>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</si>
  <si>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</si>
  <si>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</si>
  <si>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</si>
  <si>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</si>
  <si>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</si>
  <si>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</si>
  <si>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</si>
  <si>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</si>
  <si>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</si>
  <si>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</si>
  <si>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</si>
  <si>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</si>
  <si>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</si>
  <si>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</si>
  <si>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</si>
  <si>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</si>
  <si>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</si>
  <si>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</si>
  <si>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</si>
  <si>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</si>
  <si>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</si>
  <si>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</si>
  <si>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</si>
  <si>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</si>
  <si>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</si>
  <si>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</si>
  <si>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</si>
  <si>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</si>
  <si>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</si>
  <si>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</si>
  <si>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</si>
  <si>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</si>
  <si>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</si>
  <si>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</si>
  <si>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</si>
  <si>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</si>
  <si>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</si>
  <si>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</si>
  <si>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</si>
  <si>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</si>
  <si>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</si>
  <si>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</si>
  <si>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</si>
  <si>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</si>
  <si>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</si>
  <si>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</si>
  <si>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</si>
  <si>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</si>
  <si>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</si>
  <si>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</si>
  <si>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</si>
  <si>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</si>
  <si>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</si>
  <si>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</si>
  <si>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</si>
  <si>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</si>
  <si>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</si>
  <si>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</si>
  <si>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</si>
  <si>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</si>
  <si>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</si>
  <si>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</si>
  <si>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</si>
  <si>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</si>
  <si>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</si>
  <si>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</si>
  <si>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</si>
  <si>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</si>
  <si>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</si>
  <si>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</si>
  <si>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</si>
  <si>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</si>
  <si>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</si>
  <si>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</si>
  <si>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</si>
  <si>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</si>
  <si>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</si>
  <si>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</si>
  <si>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</si>
  <si>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</si>
  <si>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</si>
  <si>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</si>
  <si>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</si>
  <si>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</si>
  <si>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</si>
  <si>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</si>
  <si>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</si>
  <si>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</si>
  <si>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</si>
  <si>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</si>
  <si>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</si>
  <si>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</si>
  <si>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</si>
  <si>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</si>
  <si>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</si>
  <si>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</si>
  <si>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</si>
  <si>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</si>
  <si>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</si>
  <si>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</si>
  <si>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</si>
  <si>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</si>
  <si>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</si>
  <si>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</si>
  <si>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</si>
  <si>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</si>
  <si>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</si>
  <si>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</si>
  <si>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</si>
  <si>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</si>
  <si>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</si>
  <si>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</si>
  <si>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</si>
  <si>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</si>
  <si>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</si>
  <si>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</si>
  <si>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</si>
  <si>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</si>
  <si>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</si>
  <si>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</si>
  <si>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</si>
  <si>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</si>
  <si>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</si>
  <si>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</si>
  <si>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</si>
  <si>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</si>
  <si>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</si>
  <si>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</si>
  <si>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</si>
  <si>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</si>
  <si>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</si>
  <si>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</si>
  <si>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</si>
  <si>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</si>
  <si>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</si>
  <si>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</si>
  <si>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</si>
  <si>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</si>
  <si>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</si>
  <si>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</si>
  <si>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</si>
  <si>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</si>
  <si>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</si>
  <si>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</si>
  <si>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</si>
  <si>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</si>
  <si>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</si>
  <si>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</si>
  <si>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</si>
  <si>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</si>
  <si>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</si>
  <si>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</si>
  <si>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</si>
  <si>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</si>
  <si>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</si>
  <si>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</si>
  <si>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</si>
  <si>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</si>
  <si>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</si>
  <si>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</si>
  <si>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</si>
  <si>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</si>
  <si>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</si>
  <si>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</si>
  <si>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</si>
  <si>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</si>
  <si>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</si>
  <si>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</si>
  <si>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</si>
  <si>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</si>
  <si>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</si>
  <si>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</si>
  <si>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</si>
  <si>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</si>
  <si>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</si>
  <si>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</si>
  <si>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</si>
  <si>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</si>
  <si>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</si>
  <si>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</si>
  <si>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</si>
  <si>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</si>
  <si>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</si>
  <si>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</si>
  <si>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</si>
  <si>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</si>
  <si>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</si>
  <si>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</si>
  <si>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</si>
  <si>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</si>
  <si>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</si>
  <si>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</si>
  <si>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</si>
  <si>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</si>
  <si>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</si>
  <si>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</si>
  <si>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</si>
  <si>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</si>
  <si>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</si>
  <si>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</si>
  <si>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</si>
  <si>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</si>
  <si>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</si>
  <si>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</si>
  <si>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</si>
  <si>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</si>
  <si>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</si>
  <si>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</si>
  <si>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</si>
  <si>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</si>
  <si>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</si>
  <si>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</si>
  <si>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</si>
  <si>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</si>
  <si>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</si>
  <si>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</si>
  <si>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</si>
  <si>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</si>
  <si>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</si>
  <si>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</si>
  <si>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</si>
  <si>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</si>
  <si>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</si>
  <si>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</si>
  <si>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</si>
  <si>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</si>
  <si>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</si>
  <si>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</si>
  <si>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</si>
  <si>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</si>
  <si>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</si>
  <si>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</si>
  <si>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</si>
  <si>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</si>
  <si>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</si>
  <si>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</si>
  <si>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</si>
  <si>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</si>
  <si>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</si>
  <si>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</si>
  <si>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</si>
  <si>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</si>
  <si>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</si>
  <si>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</si>
  <si>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</si>
  <si>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</si>
  <si>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</si>
  <si>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</si>
  <si>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</si>
  <si>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</si>
  <si>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</si>
  <si>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</si>
  <si>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</si>
  <si>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</si>
  <si>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</si>
  <si>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</si>
  <si>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</si>
  <si>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</si>
  <si>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</si>
  <si>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</si>
  <si>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</si>
  <si>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</si>
  <si>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</si>
  <si>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</si>
  <si>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</si>
  <si>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</si>
  <si>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</si>
  <si>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</si>
  <si>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</si>
  <si>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</si>
  <si>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</si>
  <si>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</si>
  <si>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</si>
  <si>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</si>
  <si>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</si>
  <si>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</si>
  <si>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</si>
  <si>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</si>
  <si>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</si>
  <si>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</si>
  <si>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</si>
  <si>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</si>
  <si>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</si>
  <si>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</si>
  <si>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</si>
  <si>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</si>
  <si>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</si>
  <si>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</si>
  <si>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</si>
  <si>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</si>
  <si>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</si>
  <si>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</si>
  <si>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</si>
  <si>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</si>
  <si>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</si>
  <si>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</si>
  <si>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</si>
  <si>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</si>
  <si>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</si>
  <si>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</si>
  <si>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</si>
  <si>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</si>
  <si>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</si>
  <si>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</si>
  <si>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</si>
  <si>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</si>
  <si>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</si>
  <si>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</si>
  <si>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</si>
  <si>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</si>
  <si>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</si>
  <si>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</si>
  <si>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</si>
  <si>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</si>
  <si>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</si>
  <si>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</si>
  <si>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</si>
  <si>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</si>
  <si>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</si>
  <si>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</si>
  <si>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</si>
  <si>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</si>
  <si>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</si>
  <si>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</si>
  <si>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</si>
  <si>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</si>
  <si>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</si>
  <si>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</si>
  <si>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</si>
  <si>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</si>
  <si>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</si>
  <si>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</si>
  <si>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</si>
  <si>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</si>
  <si>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</si>
  <si>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</si>
  <si>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</si>
  <si>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</si>
  <si>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</si>
  <si>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</si>
  <si>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</si>
  <si>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</si>
  <si>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</si>
  <si>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</si>
  <si>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</si>
  <si>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</si>
  <si>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</si>
  <si>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</si>
  <si>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</si>
  <si>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</si>
  <si>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</si>
  <si>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</si>
  <si>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</si>
  <si>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</si>
  <si>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</si>
  <si>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</si>
  <si>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</si>
  <si>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</si>
  <si>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</si>
  <si>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</si>
  <si>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</si>
  <si>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</si>
  <si>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</si>
  <si>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</si>
  <si>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</si>
  <si>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</si>
  <si>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</si>
  <si>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</si>
  <si>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</si>
  <si>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</si>
  <si>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</si>
  <si>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</si>
  <si>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</si>
  <si>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</si>
  <si>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</si>
  <si>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</si>
  <si>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</si>
  <si>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</si>
  <si>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</si>
  <si>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</si>
  <si>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</si>
  <si>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</si>
  <si>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</si>
  <si>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</si>
  <si>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</si>
  <si>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</si>
  <si>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</si>
  <si>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</si>
  <si>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</si>
  <si>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</si>
  <si>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</si>
  <si>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</si>
  <si>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</si>
  <si>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</si>
  <si>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</si>
  <si>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</si>
  <si>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</si>
  <si>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</si>
  <si>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</si>
  <si>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</si>
  <si>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</si>
  <si>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</si>
  <si>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</si>
  <si>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</si>
  <si>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</si>
  <si>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</si>
  <si>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</si>
  <si>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</si>
  <si>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</si>
  <si>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</si>
  <si>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</si>
  <si>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</si>
  <si>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</si>
  <si>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</si>
  <si>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</si>
  <si>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</si>
  <si>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</si>
  <si>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</si>
  <si>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</si>
  <si>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</si>
  <si>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</si>
  <si>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</si>
  <si>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</si>
  <si>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</si>
  <si>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</si>
  <si>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</si>
  <si>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</si>
  <si>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</si>
  <si>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</si>
  <si>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</si>
  <si>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</si>
  <si>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</si>
  <si>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</si>
  <si>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</si>
  <si>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</si>
  <si>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</si>
  <si>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</si>
  <si>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</si>
  <si>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</si>
  <si>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</si>
  <si>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</si>
  <si>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</si>
  <si>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</si>
  <si>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</si>
  <si>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</si>
  <si>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</si>
  <si>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</si>
  <si>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</si>
  <si>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</si>
  <si>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</si>
  <si>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</si>
  <si>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</si>
  <si>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</si>
  <si>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</si>
  <si>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</si>
  <si>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</si>
  <si>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</si>
  <si>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</si>
  <si>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</si>
  <si>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</si>
  <si>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</si>
  <si>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</si>
  <si>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</si>
  <si>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</si>
  <si>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</si>
  <si>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</si>
  <si>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</si>
  <si>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</si>
  <si>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</si>
  <si>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</si>
  <si>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</si>
  <si>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</si>
  <si>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</si>
  <si>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</si>
  <si>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</si>
  <si>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</si>
  <si>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</si>
  <si>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</si>
  <si>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</si>
  <si>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</si>
  <si>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</si>
  <si>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</si>
  <si>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</si>
  <si>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</si>
  <si>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</si>
  <si>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</si>
  <si>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</si>
  <si>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</si>
  <si>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</si>
  <si>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</si>
  <si>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</si>
  <si>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</si>
  <si>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</si>
  <si>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</si>
  <si>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</si>
  <si>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</si>
  <si>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</si>
  <si>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</si>
  <si>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</si>
  <si>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</si>
  <si>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</si>
  <si>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</si>
  <si>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</si>
  <si>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</si>
  <si>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</si>
  <si>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</si>
  <si>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</si>
  <si>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</si>
  <si>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</si>
  <si>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</si>
  <si>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</si>
  <si>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</si>
  <si>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</si>
  <si>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</si>
  <si>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</si>
  <si>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</si>
  <si>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</si>
  <si>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</si>
  <si>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</si>
  <si>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</si>
  <si>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</si>
  <si>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</si>
  <si>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</si>
  <si>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</si>
  <si>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</si>
  <si>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</si>
  <si>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</si>
  <si>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</si>
  <si>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</si>
  <si>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</si>
  <si>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</si>
  <si>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</si>
  <si>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</si>
  <si>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</si>
  <si>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</si>
  <si>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</si>
  <si>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</si>
  <si>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</si>
  <si>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</si>
  <si>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</si>
  <si>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</si>
  <si>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</si>
  <si>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</si>
  <si>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</si>
  <si>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</si>
  <si>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</si>
  <si>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</si>
  <si>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</si>
  <si>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</si>
  <si>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</si>
  <si>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</si>
  <si>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</si>
  <si>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</si>
  <si>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</si>
  <si>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</si>
  <si>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</si>
  <si>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</si>
  <si>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</si>
  <si>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</si>
  <si>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</si>
  <si>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</si>
  <si>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</si>
  <si>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</si>
  <si>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</si>
  <si>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</si>
  <si>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</si>
  <si>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</si>
  <si>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</si>
  <si>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</si>
  <si>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</si>
  <si>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</si>
  <si>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</si>
  <si>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</si>
  <si>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</si>
  <si>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</si>
  <si>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</si>
  <si>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</si>
  <si>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</si>
  <si>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</si>
  <si>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</si>
  <si>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</si>
  <si>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</si>
  <si>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</si>
  <si>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</si>
  <si>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</si>
  <si>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</si>
  <si>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</si>
  <si>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</si>
  <si>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</si>
  <si>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</si>
  <si>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</si>
  <si>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</si>
  <si>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</si>
  <si>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</si>
  <si>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</si>
  <si>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</si>
  <si>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</si>
  <si>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</si>
  <si>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</si>
  <si>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</si>
  <si>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</si>
  <si>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</si>
  <si>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</si>
  <si>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</si>
  <si>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</si>
  <si>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</si>
  <si>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</si>
  <si>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</si>
  <si>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</si>
  <si>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</si>
  <si>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</si>
  <si>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</si>
  <si>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</si>
  <si>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</si>
  <si>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</si>
  <si>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</si>
  <si>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</si>
  <si>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</si>
  <si>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</si>
  <si>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</si>
  <si>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</si>
  <si>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</si>
  <si>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</si>
  <si>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</si>
  <si>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</si>
  <si>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</si>
  <si>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</si>
  <si>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</si>
  <si>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</si>
  <si>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</si>
  <si>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</si>
  <si>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</si>
  <si>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</si>
  <si>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</si>
  <si>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</si>
  <si>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</si>
  <si>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</si>
  <si>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</si>
  <si>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</si>
  <si>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</si>
  <si>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</si>
  <si>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</si>
  <si>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</si>
  <si>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</si>
  <si>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</si>
  <si>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</si>
  <si>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</si>
  <si>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</si>
  <si>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</si>
  <si>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</si>
  <si>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</si>
  <si>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</si>
  <si>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</si>
  <si>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</si>
  <si>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</si>
  <si>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</si>
  <si>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</si>
  <si>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</si>
  <si>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</si>
  <si>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</si>
  <si>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</si>
  <si>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</si>
  <si>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</si>
  <si>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</si>
  <si>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</si>
  <si>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</si>
  <si>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</si>
  <si>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</si>
  <si>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</si>
  <si>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</si>
  <si>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</si>
  <si>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</si>
  <si>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</si>
  <si>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</si>
  <si>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</si>
  <si>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</si>
  <si>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</si>
  <si>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</si>
  <si>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</si>
  <si>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</si>
  <si>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</si>
  <si>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</si>
  <si>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</si>
  <si>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</si>
  <si>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</si>
  <si>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</si>
  <si>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</si>
  <si>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</si>
  <si>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</si>
  <si>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</si>
  <si>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</si>
  <si>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</si>
  <si>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</si>
  <si>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</si>
  <si>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</si>
  <si>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</si>
  <si>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</si>
  <si>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</si>
  <si>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</si>
  <si>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</si>
  <si>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</si>
  <si>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</si>
  <si>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</si>
  <si>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</si>
  <si>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</si>
  <si>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</si>
  <si>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</si>
  <si>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</si>
  <si>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</si>
  <si>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</si>
  <si>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</si>
  <si>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</si>
  <si>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</si>
  <si>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</si>
  <si>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</si>
  <si>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</si>
  <si>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</si>
  <si>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</si>
  <si>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</si>
  <si>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</si>
  <si>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</si>
  <si>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</si>
  <si>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</si>
  <si>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</si>
  <si>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</si>
  <si>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</si>
  <si>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</si>
  <si>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</si>
  <si>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</si>
  <si>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</si>
  <si>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</si>
  <si>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</si>
  <si>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</si>
  <si>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</si>
  <si>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</si>
  <si>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</si>
  <si>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</si>
  <si>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</si>
  <si>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</si>
  <si>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</si>
  <si>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</si>
  <si>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</si>
  <si>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</si>
  <si>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</si>
  <si>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</si>
  <si>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</si>
  <si>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</si>
  <si>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</si>
  <si>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</si>
  <si>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</si>
  <si>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</si>
  <si>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</si>
  <si>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</si>
  <si>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</si>
  <si>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</si>
  <si>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</si>
  <si>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</si>
  <si>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</si>
  <si>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</si>
  <si>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</si>
  <si>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</si>
  <si>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</si>
  <si>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</si>
  <si>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</si>
  <si>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</si>
  <si>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</si>
  <si>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</si>
  <si>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</si>
  <si>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</si>
  <si>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</si>
  <si>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</si>
  <si>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</si>
  <si>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</si>
  <si>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</si>
  <si>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</si>
  <si>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</si>
  <si>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</si>
  <si>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</si>
  <si>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</si>
  <si>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</si>
  <si>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</si>
  <si>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</si>
  <si>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</si>
  <si>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</si>
  <si>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</si>
  <si>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</si>
  <si>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</si>
  <si>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</si>
  <si>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</si>
  <si>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</si>
  <si>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</si>
  <si>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</si>
  <si>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</si>
  <si>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</si>
  <si>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</si>
  <si>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</si>
  <si>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</si>
  <si>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</si>
  <si>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</si>
  <si>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</si>
  <si>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</si>
  <si>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</si>
  <si>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</si>
  <si>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</si>
  <si>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</si>
  <si>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</si>
  <si>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</si>
  <si>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</si>
  <si>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</si>
  <si>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</si>
  <si>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</si>
  <si>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</si>
  <si>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</si>
  <si>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</si>
  <si>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</si>
  <si>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</si>
  <si>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</si>
  <si>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</si>
  <si>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</si>
  <si>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</si>
  <si>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</si>
  <si>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</si>
  <si>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</si>
  <si>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</si>
  <si>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</si>
  <si>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</si>
  <si>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</si>
  <si>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</si>
  <si>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</si>
  <si>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</si>
  <si>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</si>
  <si>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</si>
  <si>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</si>
  <si>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</si>
  <si>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</si>
  <si>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</si>
  <si>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</si>
  <si>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</si>
  <si>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</si>
  <si>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</si>
  <si>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</si>
  <si>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</si>
  <si>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</si>
  <si>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</si>
  <si>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</si>
  <si>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</si>
  <si>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</si>
  <si>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</si>
  <si>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</si>
  <si>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</si>
  <si>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</si>
  <si>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</si>
  <si>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</si>
  <si>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</si>
  <si>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</si>
  <si>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</si>
  <si>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</si>
  <si>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</si>
  <si>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</si>
  <si>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</si>
  <si>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</si>
  <si>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</si>
  <si>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</si>
  <si>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</si>
  <si>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</si>
  <si>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</si>
  <si>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</si>
  <si>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</si>
  <si>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</si>
  <si>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</si>
  <si>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</si>
  <si>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</si>
  <si>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</si>
  <si>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</si>
  <si>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</si>
  <si>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</si>
  <si>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</si>
  <si>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</si>
  <si>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</si>
  <si>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</si>
  <si>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</si>
  <si>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</si>
  <si>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</si>
  <si>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</si>
  <si>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</si>
  <si>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</si>
  <si>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</si>
  <si>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</si>
  <si>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</si>
  <si>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</si>
  <si>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</si>
  <si>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</si>
  <si>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</si>
  <si>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</si>
  <si>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</si>
  <si>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</si>
  <si>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</si>
  <si>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</si>
  <si>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</si>
  <si>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</si>
  <si>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</si>
  <si>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</si>
  <si>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</si>
  <si>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</si>
  <si>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</si>
  <si>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</si>
  <si>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</si>
  <si>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</si>
  <si>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</si>
  <si>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</si>
  <si>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</si>
  <si>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</si>
  <si>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</si>
  <si>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</si>
  <si>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</si>
  <si>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</si>
  <si>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</si>
  <si>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</si>
  <si>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</si>
  <si>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</si>
  <si>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</si>
  <si>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</si>
  <si>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</si>
  <si>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</si>
  <si>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</si>
  <si>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</si>
  <si>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</si>
  <si>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</si>
  <si>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</si>
  <si>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</si>
  <si>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</si>
  <si>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</si>
  <si>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</si>
  <si>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</si>
  <si>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</si>
  <si>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</si>
  <si>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</si>
  <si>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</si>
  <si>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</si>
  <si>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</si>
  <si>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</si>
  <si>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</si>
  <si>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</si>
  <si>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</si>
  <si>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</si>
  <si>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</si>
  <si>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</si>
  <si>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</si>
  <si>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</si>
  <si>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</si>
  <si>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</si>
  <si>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</si>
  <si>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</si>
  <si>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</si>
  <si>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</si>
  <si>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</si>
  <si>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</si>
  <si>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</si>
  <si>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</si>
  <si>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</si>
  <si>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</si>
  <si>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</si>
  <si>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</si>
  <si>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</si>
  <si>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</si>
  <si>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</si>
  <si>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</si>
  <si>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</si>
  <si>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</si>
  <si>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</si>
  <si>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</si>
  <si>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</si>
  <si>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</si>
  <si>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</si>
  <si>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</si>
  <si>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</si>
  <si>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</si>
  <si>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</si>
  <si>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</si>
  <si>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</si>
  <si>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</si>
  <si>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</si>
  <si>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</si>
  <si>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</si>
  <si>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</si>
  <si>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</si>
  <si>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</si>
  <si>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</si>
  <si>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</si>
  <si>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</si>
  <si>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</si>
  <si>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</si>
  <si>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</si>
  <si>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</si>
  <si>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</si>
  <si>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</si>
  <si>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</si>
  <si>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</si>
  <si>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</si>
  <si>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</si>
  <si>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</si>
  <si>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</si>
  <si>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</si>
  <si>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</si>
  <si>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</si>
  <si>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</si>
  <si>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</si>
  <si>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</si>
  <si>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</si>
  <si>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</si>
  <si>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</si>
  <si>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</si>
  <si>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</si>
  <si>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</si>
  <si>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</si>
  <si>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</si>
  <si>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</si>
  <si>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</si>
  <si>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</si>
  <si>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</si>
  <si>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</si>
  <si>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</si>
  <si>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</si>
  <si>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</si>
  <si>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</si>
  <si>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</si>
  <si>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</si>
  <si>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</si>
  <si>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</si>
  <si>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</si>
  <si>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</si>
  <si>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</si>
  <si>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</si>
  <si>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</si>
  <si>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</si>
  <si>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</si>
  <si>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</si>
  <si>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</si>
  <si>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</si>
  <si>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</si>
  <si>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</si>
  <si>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</si>
  <si>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</si>
  <si>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</si>
  <si>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</si>
  <si>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</si>
  <si>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</si>
  <si>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</si>
  <si>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</si>
  <si>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</si>
  <si>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</si>
  <si>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</si>
  <si>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</si>
  <si>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</si>
  <si>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</si>
  <si>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</si>
  <si>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</si>
  <si>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</si>
  <si>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</si>
  <si>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</si>
  <si>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</si>
  <si>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</si>
  <si>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</si>
  <si>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</si>
  <si>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</si>
  <si>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</si>
  <si>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</si>
  <si>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</si>
  <si>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</si>
  <si>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</si>
  <si>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</si>
  <si>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</si>
  <si>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</si>
  <si>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</si>
  <si>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</si>
  <si>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</si>
  <si>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</si>
  <si>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</si>
  <si>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</si>
  <si>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</si>
  <si>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</si>
  <si>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</si>
  <si>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</si>
  <si>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</si>
  <si>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</si>
  <si>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</si>
  <si>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</si>
  <si>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</si>
  <si>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</si>
  <si>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</si>
  <si>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</si>
  <si>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</si>
  <si>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</si>
  <si>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</si>
  <si>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</si>
  <si>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</si>
  <si>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</si>
  <si>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</si>
  <si>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</si>
  <si>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</si>
  <si>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</si>
  <si>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</si>
  <si>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</si>
  <si>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</si>
  <si>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</si>
  <si>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</si>
  <si>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</si>
  <si>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</si>
  <si>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</si>
  <si>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</si>
  <si>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</si>
  <si>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</si>
  <si>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</si>
  <si>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</si>
  <si>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</si>
  <si>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</si>
  <si>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</si>
  <si>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</si>
  <si>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</si>
  <si>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</si>
  <si>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</si>
  <si>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</si>
  <si>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</si>
  <si>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</si>
  <si>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</si>
  <si>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</si>
  <si>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</si>
  <si>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</si>
  <si>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</si>
  <si>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</si>
  <si>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</si>
  <si>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</si>
  <si>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</si>
  <si>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</si>
  <si>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</si>
  <si>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</si>
  <si>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</si>
  <si>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</si>
  <si>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</si>
  <si>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</si>
  <si>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</si>
  <si>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</si>
  <si>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</si>
  <si>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</si>
  <si>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</si>
  <si>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</si>
  <si>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</si>
  <si>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</si>
  <si>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</si>
  <si>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</si>
  <si>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</si>
  <si>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</si>
  <si>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</si>
  <si>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</si>
  <si>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</si>
  <si>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</si>
  <si>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</si>
  <si>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</si>
  <si>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</si>
  <si>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</si>
  <si>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</si>
  <si>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</si>
  <si>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</si>
  <si>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</si>
  <si>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</si>
  <si>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</si>
  <si>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</si>
  <si>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</si>
  <si>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</si>
  <si>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</si>
  <si>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</si>
  <si>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</si>
  <si>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</si>
  <si>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</si>
  <si>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</si>
  <si>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</si>
  <si>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</si>
  <si>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</si>
  <si>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</si>
  <si>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</si>
  <si>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</si>
  <si>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</si>
  <si>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</si>
  <si>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</si>
  <si>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</si>
  <si>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</si>
  <si>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</si>
  <si>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</si>
  <si>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</si>
  <si>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</si>
  <si>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</si>
  <si>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</si>
  <si>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</si>
  <si>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</si>
  <si>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</si>
  <si>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</si>
  <si>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</si>
  <si>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</si>
  <si>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</si>
  <si>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</si>
  <si>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</si>
  <si>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</si>
  <si>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</si>
  <si>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</si>
  <si>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</si>
  <si>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</si>
  <si>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</si>
  <si>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</si>
  <si>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</si>
  <si>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</si>
  <si>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</si>
  <si>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</si>
  <si>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</si>
  <si>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</si>
  <si>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</si>
  <si>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</si>
  <si>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</si>
  <si>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</si>
  <si>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</si>
  <si>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</si>
  <si>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</si>
  <si>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</si>
  <si>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</si>
  <si>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</si>
  <si>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</si>
  <si>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</si>
  <si>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</si>
  <si>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</si>
  <si>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</si>
  <si>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</si>
  <si>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</si>
  <si>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</si>
  <si>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</si>
  <si>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</si>
  <si>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</si>
  <si>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</si>
  <si>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</si>
  <si>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</si>
  <si>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</si>
  <si>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</si>
  <si>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</si>
  <si>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</si>
  <si>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</si>
  <si>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</si>
  <si>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</si>
  <si>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</si>
  <si>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</si>
  <si>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</si>
  <si>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</si>
  <si>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</si>
  <si>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</si>
  <si>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</si>
  <si>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</si>
  <si>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</si>
  <si>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</si>
  <si>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</si>
  <si>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</si>
  <si>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</si>
  <si>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</si>
  <si>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</si>
  <si>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</si>
  <si>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</si>
  <si>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</si>
  <si>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</si>
  <si>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</si>
  <si>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</si>
  <si>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</si>
  <si>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</si>
  <si>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</si>
  <si>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</si>
  <si>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</si>
  <si>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</si>
  <si>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</si>
  <si>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</si>
  <si>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</si>
  <si>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</si>
  <si>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</si>
  <si>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</si>
  <si>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</si>
  <si>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</si>
  <si>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</si>
  <si>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</si>
  <si>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</si>
  <si>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</si>
  <si>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</si>
  <si>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</si>
  <si>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</si>
  <si>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</si>
  <si>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</si>
  <si>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</si>
  <si>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</si>
  <si>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</si>
  <si>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</si>
  <si>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</si>
  <si>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</si>
  <si>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</si>
  <si>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</si>
  <si>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</si>
  <si>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</si>
  <si>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</si>
  <si>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</si>
  <si>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</si>
  <si>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</si>
  <si>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</si>
  <si>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</si>
  <si>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</si>
  <si>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</si>
  <si>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</si>
  <si>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</si>
  <si>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</si>
  <si>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</si>
  <si>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</si>
  <si>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</si>
  <si>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</si>
  <si>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</si>
  <si>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</si>
  <si>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</si>
  <si>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</si>
  <si>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</si>
  <si>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</si>
  <si>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</si>
  <si>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</si>
  <si>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</si>
  <si>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</si>
  <si>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</si>
  <si>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</si>
  <si>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</si>
  <si>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</si>
  <si>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</si>
  <si>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</si>
  <si>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</si>
  <si>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</si>
  <si>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</si>
  <si>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</si>
  <si>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</si>
  <si>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</si>
  <si>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</si>
  <si>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</si>
  <si>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</si>
  <si>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</si>
  <si>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</si>
  <si>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</si>
  <si>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</si>
  <si>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</si>
  <si>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</si>
  <si>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</si>
  <si>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</si>
  <si>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</si>
  <si>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</si>
  <si>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</si>
  <si>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</si>
  <si>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</si>
  <si>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</si>
  <si>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</si>
  <si>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</si>
  <si>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</si>
  <si>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</si>
  <si>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</si>
  <si>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</si>
  <si>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</si>
  <si>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</si>
  <si>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</si>
  <si>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</si>
  <si>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</si>
  <si>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</si>
  <si>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</si>
  <si>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</si>
  <si>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</si>
  <si>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</si>
  <si>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</si>
  <si>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</si>
  <si>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</si>
  <si>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</si>
  <si>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</si>
  <si>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</si>
  <si>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</si>
  <si>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</si>
  <si>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</si>
  <si>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</si>
  <si>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</si>
  <si>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</si>
  <si>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</si>
  <si>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</si>
  <si>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</si>
  <si>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</si>
  <si>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</si>
  <si>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</si>
  <si>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</si>
  <si>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</si>
  <si>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</si>
  <si>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</si>
  <si>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</si>
  <si>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</si>
  <si>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</si>
  <si>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</si>
  <si>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</si>
  <si>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</si>
  <si>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</si>
  <si>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</si>
  <si>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</si>
  <si>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</si>
  <si>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</si>
  <si>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</si>
  <si>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</si>
  <si>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</si>
  <si>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</si>
  <si>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</si>
  <si>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</si>
  <si>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</si>
  <si>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</si>
  <si>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</si>
  <si>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</si>
  <si>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</si>
  <si>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</si>
  <si>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</si>
  <si>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</si>
  <si>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</si>
  <si>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</si>
  <si>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</si>
  <si>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</si>
  <si>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</si>
  <si>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</si>
  <si>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</si>
  <si>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</si>
  <si>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</si>
  <si>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</si>
  <si>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</si>
  <si>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</si>
  <si>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</si>
  <si>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</si>
  <si>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</si>
  <si>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</si>
  <si>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</si>
  <si>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</si>
  <si>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</si>
  <si>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</si>
  <si>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</si>
  <si>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</si>
  <si>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</si>
  <si>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</si>
  <si>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</si>
  <si>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</si>
  <si>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</si>
  <si>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</si>
  <si>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</si>
  <si>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</si>
  <si>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</si>
  <si>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</si>
  <si>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</si>
  <si>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</si>
  <si>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</si>
  <si>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</si>
  <si>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</si>
  <si>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</si>
  <si>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</si>
  <si>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</si>
  <si>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</si>
  <si>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</si>
  <si>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</si>
  <si>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</si>
  <si>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</si>
  <si>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</si>
  <si>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</si>
  <si>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</si>
  <si>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</si>
  <si>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</si>
  <si>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</si>
  <si>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</si>
  <si>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</si>
  <si>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</si>
  <si>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</si>
  <si>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</si>
  <si>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</si>
  <si>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</si>
  <si>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</si>
  <si>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</si>
  <si>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</si>
  <si>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</si>
  <si>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</si>
  <si>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</si>
  <si>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</si>
  <si>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</si>
  <si>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</si>
  <si>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</si>
  <si>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</si>
  <si>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</si>
  <si>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</si>
  <si>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</si>
  <si>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</si>
  <si>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</si>
  <si>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</si>
  <si>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</si>
  <si>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</si>
  <si>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</si>
  <si>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</si>
  <si>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</si>
  <si>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</si>
  <si>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</si>
  <si>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</si>
  <si>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</si>
  <si>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</si>
  <si>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</si>
  <si>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</si>
  <si>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</si>
  <si>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</si>
  <si>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</si>
  <si>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</si>
  <si>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</si>
  <si>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</si>
  <si>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</si>
  <si>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</si>
  <si>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</si>
  <si>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</si>
  <si>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</si>
  <si>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</si>
  <si>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</si>
  <si>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</si>
  <si>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</si>
  <si>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</si>
  <si>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</si>
  <si>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</si>
  <si>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</si>
  <si>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</si>
  <si>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</si>
  <si>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</si>
  <si>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</si>
  <si>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</si>
  <si>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</si>
  <si>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</si>
  <si>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</si>
  <si>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</si>
  <si>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</si>
  <si>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</si>
  <si>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</si>
  <si>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</si>
  <si>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</si>
  <si>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</si>
  <si>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</si>
  <si>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</si>
  <si>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</si>
  <si>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</si>
  <si>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</si>
  <si>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</si>
  <si>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</si>
  <si>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</si>
  <si>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</si>
  <si>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</si>
  <si>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</si>
  <si>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</si>
  <si>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</si>
  <si>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</si>
  <si>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</si>
  <si>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</si>
  <si>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</si>
  <si>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</si>
  <si>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</si>
  <si>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</si>
  <si>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</si>
  <si>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</si>
  <si>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</si>
  <si>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</si>
  <si>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</si>
  <si>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</si>
  <si>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</si>
  <si>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</si>
  <si>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</si>
  <si>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</si>
  <si>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</si>
  <si>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</si>
  <si>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</si>
  <si>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</si>
  <si>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</si>
  <si>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</si>
  <si>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</si>
  <si>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</si>
  <si>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</si>
  <si>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</si>
  <si>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</si>
  <si>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</si>
  <si>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</si>
  <si>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</si>
  <si>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</si>
  <si>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</si>
  <si>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</si>
  <si>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</si>
  <si>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</si>
  <si>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</si>
  <si>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</si>
  <si>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</si>
  <si>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</si>
  <si>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</si>
  <si>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</si>
  <si>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</si>
  <si>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</si>
  <si>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</si>
  <si>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</si>
  <si>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</si>
  <si>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</si>
  <si>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</si>
  <si>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</si>
  <si>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</si>
  <si>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</si>
  <si>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</si>
  <si>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</si>
  <si>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</si>
  <si>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</si>
  <si>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</si>
  <si>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</si>
  <si>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</si>
  <si>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</si>
  <si>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</si>
  <si>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</si>
  <si>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</si>
  <si>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</si>
  <si>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</si>
  <si>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</si>
  <si>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</si>
  <si>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</si>
  <si>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</si>
  <si>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</si>
  <si>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</si>
  <si>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</si>
  <si>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</si>
  <si>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</si>
  <si>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</si>
  <si>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</si>
  <si>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</si>
  <si>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</si>
  <si>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</si>
  <si>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</si>
  <si>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</si>
  <si>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</si>
  <si>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</si>
  <si>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</si>
  <si>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</si>
  <si>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</si>
  <si>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</si>
  <si>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</si>
  <si>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</si>
  <si>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</si>
  <si>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</si>
  <si>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</si>
  <si>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</si>
  <si>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</si>
  <si>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</si>
  <si>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</si>
  <si>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</si>
  <si>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</si>
  <si>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</si>
  <si>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</si>
  <si>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</si>
  <si>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</si>
  <si>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</si>
  <si>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</si>
  <si>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</si>
  <si>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</si>
  <si>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</si>
  <si>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</si>
  <si>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</si>
  <si>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</si>
  <si>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</si>
  <si>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</si>
  <si>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</si>
  <si>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</si>
  <si>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</si>
  <si>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</si>
  <si>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</si>
  <si>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</si>
  <si>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</si>
  <si>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</si>
  <si>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</si>
  <si>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</si>
  <si>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</si>
  <si>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</si>
  <si>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</si>
  <si>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</si>
  <si>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</si>
  <si>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</si>
  <si>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</si>
  <si>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</si>
  <si>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</si>
  <si>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</si>
  <si>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</si>
  <si>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</si>
  <si>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</si>
  <si>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</si>
  <si>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</si>
  <si>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</si>
  <si>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</si>
  <si>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</si>
  <si>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</si>
  <si>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</si>
  <si>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</si>
  <si>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</si>
  <si>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</si>
  <si>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</si>
  <si>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</si>
  <si>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</si>
  <si>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</si>
  <si>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</si>
  <si>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</si>
  <si>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</si>
  <si>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</si>
  <si>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</si>
  <si>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</si>
  <si>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</si>
  <si>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</si>
  <si>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</si>
  <si>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</si>
  <si>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</si>
  <si>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</si>
  <si>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</si>
  <si>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</si>
  <si>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</si>
  <si>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</si>
  <si>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</si>
  <si>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</si>
  <si>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</si>
  <si>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</si>
  <si>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</si>
  <si>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</si>
  <si>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</si>
  <si>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</si>
  <si>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</si>
  <si>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</si>
  <si>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</si>
  <si>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</si>
  <si>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</si>
  <si>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</si>
  <si>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</si>
  <si>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</si>
  <si>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</si>
  <si>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</si>
  <si>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</si>
  <si>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</si>
  <si>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</si>
  <si>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</si>
  <si>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</si>
  <si>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</si>
  <si>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</si>
  <si>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</si>
  <si>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</si>
  <si>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</si>
  <si>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</si>
  <si>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</si>
  <si>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</si>
  <si>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</si>
  <si>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</si>
  <si>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</si>
  <si>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</si>
  <si>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</si>
  <si>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</si>
  <si>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</si>
  <si>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</si>
  <si>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</si>
  <si>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</si>
  <si>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</si>
  <si>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</si>
  <si>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</si>
  <si>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</si>
  <si>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</si>
  <si>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</si>
  <si>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</si>
  <si>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</si>
  <si>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</si>
  <si>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</si>
  <si>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</si>
  <si>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</si>
  <si>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</si>
  <si>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</si>
  <si>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</si>
  <si>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</si>
  <si>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</si>
  <si>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</si>
  <si>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</si>
  <si>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</si>
  <si>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</si>
  <si>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</si>
  <si>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</si>
  <si>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</si>
  <si>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</si>
  <si>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</si>
  <si>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</si>
  <si>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</si>
  <si>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</si>
  <si>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</si>
  <si>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</si>
  <si>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</si>
  <si>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</si>
  <si>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</si>
  <si>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</si>
  <si>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</si>
  <si>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</si>
  <si>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</si>
  <si>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</si>
  <si>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</si>
  <si>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</si>
  <si>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</si>
  <si>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</si>
  <si>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</si>
  <si>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</si>
  <si>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</si>
  <si>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</si>
  <si>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</si>
  <si>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</si>
  <si>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</si>
  <si>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</si>
  <si>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</si>
  <si>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</si>
  <si>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</si>
  <si>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</si>
  <si>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</si>
  <si>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</si>
  <si>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</si>
  <si>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</si>
  <si>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</si>
  <si>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</si>
  <si>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</si>
  <si>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</si>
  <si>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</si>
  <si>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</si>
  <si>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</si>
  <si>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</si>
  <si>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</si>
  <si>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</si>
  <si>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</si>
  <si>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</si>
  <si>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</si>
  <si>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</si>
  <si>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</si>
  <si>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</si>
  <si>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</si>
  <si>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</si>
  <si>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</si>
  <si>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</si>
  <si>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</si>
  <si>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</si>
  <si>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</si>
  <si>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</si>
  <si>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</si>
  <si>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</si>
  <si>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</si>
  <si>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</si>
  <si>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</si>
  <si>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</si>
  <si>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</si>
  <si>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</si>
  <si>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</si>
  <si>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</si>
  <si>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</si>
  <si>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</si>
  <si>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</si>
  <si>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</si>
  <si>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</si>
  <si>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</si>
  <si>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</si>
  <si>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</si>
  <si>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</si>
  <si>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</si>
  <si>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</si>
  <si>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</si>
  <si>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</si>
  <si>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</si>
  <si>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</si>
  <si>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</si>
  <si>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</si>
  <si>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</si>
  <si>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</si>
  <si>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</si>
  <si>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</si>
  <si>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</si>
  <si>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</si>
  <si>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</si>
  <si>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</si>
  <si>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</si>
  <si>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</si>
  <si>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</si>
  <si>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</si>
  <si>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</si>
  <si>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</si>
  <si>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</si>
  <si>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</si>
  <si>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</si>
  <si>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</si>
  <si>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</si>
  <si>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</si>
  <si>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</si>
  <si>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</si>
  <si>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</si>
  <si>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</si>
  <si>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</si>
  <si>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</si>
  <si>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</si>
  <si>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</si>
  <si>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</si>
  <si>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</si>
  <si>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</si>
  <si>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</si>
  <si>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</si>
  <si>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</si>
  <si>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</si>
  <si>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</si>
  <si>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</si>
  <si>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</si>
  <si>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</si>
  <si>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</si>
  <si>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</si>
  <si>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</si>
  <si>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</si>
  <si>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</si>
  <si>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</si>
  <si>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</si>
  <si>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</si>
  <si>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</si>
  <si>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</si>
  <si>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</si>
  <si>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</si>
  <si>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</si>
  <si>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</si>
  <si>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</si>
  <si>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</si>
  <si>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</si>
  <si>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</si>
  <si>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</si>
  <si>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</si>
  <si>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</si>
  <si>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</si>
  <si>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</si>
  <si>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</si>
  <si>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</si>
  <si>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</si>
  <si>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</si>
  <si>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</si>
  <si>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</si>
  <si>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</si>
  <si>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</si>
  <si>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</si>
  <si>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</si>
  <si>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</si>
  <si>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</si>
  <si>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</si>
  <si>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</si>
  <si>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</si>
  <si>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</si>
  <si>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</si>
  <si>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</si>
  <si>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</si>
  <si>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</si>
  <si>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</si>
  <si>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</si>
  <si>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</si>
  <si>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</si>
  <si>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</si>
  <si>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</si>
  <si>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</si>
  <si>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</si>
  <si>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</si>
  <si>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</si>
  <si>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</si>
  <si>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</si>
  <si>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</si>
  <si>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</si>
  <si>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</si>
  <si>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</si>
  <si>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</si>
  <si>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</si>
  <si>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</si>
  <si>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</si>
  <si>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</si>
  <si>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</si>
  <si>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</si>
  <si>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</si>
  <si>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</si>
  <si>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</si>
  <si>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</si>
  <si>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</si>
  <si>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</si>
  <si>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</si>
  <si>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</si>
  <si>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</si>
  <si>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</si>
  <si>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</si>
  <si>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</si>
  <si>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</si>
  <si>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</si>
  <si>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</si>
  <si>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</si>
  <si>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</si>
  <si>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</si>
  <si>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</si>
  <si>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</si>
  <si>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</si>
  <si>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</si>
  <si>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</si>
  <si>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</si>
  <si>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</si>
  <si>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</si>
  <si>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</si>
  <si>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</si>
  <si>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</si>
  <si>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</si>
  <si>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</si>
  <si>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</si>
  <si>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</si>
  <si>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</si>
  <si>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</si>
  <si>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</si>
  <si>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</si>
  <si>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</si>
  <si>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</si>
  <si>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</si>
  <si>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</si>
  <si>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</si>
  <si>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</si>
  <si>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</si>
  <si>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</si>
  <si>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</si>
  <si>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</si>
  <si>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</si>
  <si>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</si>
  <si>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</si>
  <si>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</si>
  <si>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</si>
  <si>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</si>
  <si>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</si>
  <si>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</si>
  <si>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</si>
  <si>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</si>
  <si>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</si>
  <si>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</si>
  <si>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</si>
  <si>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</si>
  <si>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</si>
  <si>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</si>
  <si>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</si>
  <si>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</si>
  <si>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</si>
  <si>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</si>
  <si>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</si>
  <si>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</si>
  <si>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</si>
  <si>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</si>
  <si>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</si>
  <si>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</si>
  <si>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</si>
  <si>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</si>
  <si>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</si>
  <si>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</si>
  <si>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</si>
  <si>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</si>
  <si>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</si>
  <si>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</si>
  <si>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</si>
  <si>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</si>
  <si>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</si>
  <si>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</si>
  <si>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</si>
  <si>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</si>
  <si>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</si>
  <si>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</si>
  <si>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</si>
  <si>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</si>
  <si>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</si>
  <si>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</si>
  <si>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</si>
  <si>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</si>
  <si>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</si>
  <si>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</si>
  <si>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</si>
  <si>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</si>
  <si>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</si>
  <si>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</si>
  <si>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</si>
  <si>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</si>
  <si>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</si>
  <si>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</si>
  <si>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</si>
  <si>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</si>
  <si>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</si>
  <si>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</si>
  <si>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</si>
  <si>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</si>
  <si>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</si>
  <si>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</si>
  <si>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</si>
  <si>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</si>
  <si>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</si>
  <si>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</si>
  <si>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</si>
  <si>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</si>
  <si>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</si>
  <si>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</si>
  <si>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</si>
  <si>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</si>
  <si>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</si>
  <si>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</si>
  <si>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</si>
  <si>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</si>
  <si>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</si>
  <si>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</si>
  <si>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</si>
  <si>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</si>
  <si>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</si>
  <si>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</si>
  <si>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</si>
  <si>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</si>
  <si>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</si>
  <si>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</si>
  <si>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</si>
  <si>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</si>
  <si>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</si>
  <si>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</si>
  <si>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</si>
  <si>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</si>
  <si>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</si>
  <si>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</si>
  <si>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</si>
  <si>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</si>
  <si>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</si>
  <si>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</si>
  <si>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</si>
  <si>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</si>
  <si>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</si>
  <si>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</si>
  <si>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</si>
  <si>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</si>
  <si>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</si>
  <si>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</si>
  <si>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</si>
  <si>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</si>
  <si>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</si>
  <si>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</si>
  <si>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</si>
  <si>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</si>
  <si>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</si>
  <si>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</si>
  <si>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</si>
  <si>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</si>
  <si>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</si>
  <si>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</si>
  <si>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</si>
  <si>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</si>
  <si>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</si>
  <si>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</si>
  <si>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</si>
  <si>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</si>
  <si>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</si>
  <si>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</si>
  <si>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</si>
  <si>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</si>
  <si>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</si>
  <si>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</si>
  <si>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</si>
  <si>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</si>
  <si>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</si>
  <si>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</si>
  <si>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</si>
  <si>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</si>
  <si>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</si>
  <si>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</si>
  <si>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</si>
  <si>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</si>
  <si>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</si>
  <si>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</si>
  <si>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</si>
  <si>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</si>
  <si>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</si>
  <si>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</si>
  <si>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</si>
  <si>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</si>
  <si>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</si>
  <si>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</si>
  <si>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</si>
  <si>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</si>
  <si>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</si>
  <si>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</si>
  <si>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</si>
  <si>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</si>
  <si>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</si>
  <si>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</si>
  <si>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</si>
  <si>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</si>
  <si>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</si>
  <si>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</si>
  <si>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</si>
  <si>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</si>
  <si>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</si>
  <si>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</si>
  <si>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</si>
  <si>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</si>
  <si>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</si>
  <si>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</si>
  <si>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</si>
  <si>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</si>
  <si>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</si>
  <si>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</si>
  <si>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</si>
  <si>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</si>
  <si>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</si>
  <si>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</si>
  <si>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</si>
  <si>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</si>
  <si>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</si>
  <si>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</si>
  <si>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</si>
  <si>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</si>
  <si>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</si>
  <si>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</si>
  <si>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</si>
  <si>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</si>
  <si>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</si>
  <si>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</si>
  <si>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</si>
  <si>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</si>
  <si>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</si>
  <si>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</si>
  <si>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</si>
  <si>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</si>
  <si>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</si>
  <si>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</si>
  <si>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</si>
  <si>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</si>
  <si>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</si>
  <si>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</si>
  <si>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</si>
  <si>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</si>
  <si>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</si>
  <si>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</si>
  <si>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</si>
  <si>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</si>
  <si>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</si>
  <si>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</si>
  <si>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</si>
  <si>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</si>
  <si>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</si>
  <si>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</si>
  <si>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</si>
  <si>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</si>
  <si>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</si>
  <si>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</si>
  <si>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</si>
  <si>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</si>
  <si>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</si>
  <si>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</si>
  <si>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</si>
  <si>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</si>
  <si>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</si>
  <si>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</si>
  <si>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</si>
  <si>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</si>
  <si>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</si>
  <si>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</si>
  <si>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</si>
  <si>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</si>
  <si>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</si>
  <si>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</si>
  <si>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</si>
  <si>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</si>
  <si>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</si>
  <si>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</si>
  <si>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</si>
  <si>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</si>
  <si>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</si>
  <si>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</si>
  <si>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</si>
  <si>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</si>
  <si>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</si>
  <si>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</si>
  <si>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</si>
  <si>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</si>
  <si>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</si>
  <si>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</si>
  <si>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</si>
  <si>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</si>
  <si>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</si>
  <si>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</si>
  <si>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</si>
  <si>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</si>
  <si>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</si>
  <si>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</si>
  <si>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</si>
  <si>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</si>
  <si>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</si>
  <si>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</si>
  <si>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</si>
  <si>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</si>
  <si>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</si>
  <si>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</si>
  <si>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</si>
  <si>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</si>
  <si>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</si>
  <si>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</si>
  <si>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</si>
  <si>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</si>
  <si>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</si>
  <si>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</si>
  <si>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</si>
  <si>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</si>
  <si>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</si>
  <si>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</si>
  <si>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</si>
  <si>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</si>
  <si>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</si>
  <si>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</si>
  <si>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</si>
  <si>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</si>
  <si>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</si>
  <si>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</si>
  <si>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</si>
  <si>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</si>
  <si>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</si>
  <si>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</si>
  <si>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</si>
  <si>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</si>
  <si>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</si>
  <si>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</si>
  <si>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</si>
  <si>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</si>
  <si>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</si>
  <si>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</si>
  <si>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</si>
  <si>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</si>
  <si>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</si>
  <si>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</si>
  <si>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</si>
  <si>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</si>
  <si>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</si>
  <si>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</si>
  <si>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</si>
  <si>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</si>
  <si>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</si>
  <si>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</si>
  <si>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</si>
  <si>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</si>
  <si>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</si>
  <si>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</si>
  <si>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</si>
  <si>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</si>
  <si>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</si>
  <si>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</si>
  <si>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</si>
  <si>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</si>
  <si>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</si>
  <si>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</si>
  <si>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</si>
  <si>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</si>
  <si>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</si>
  <si>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</si>
  <si>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</si>
  <si>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</si>
  <si>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</si>
  <si>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</si>
  <si>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</si>
  <si>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</si>
  <si>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</si>
  <si>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</si>
  <si>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</si>
  <si>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</si>
  <si>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</si>
  <si>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</si>
  <si>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</si>
  <si>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</si>
  <si>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</si>
  <si>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</si>
  <si>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</si>
  <si>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</si>
  <si>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</si>
  <si>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</si>
  <si>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</si>
  <si>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</si>
  <si>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</si>
  <si>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</si>
  <si>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</si>
  <si>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</si>
  <si>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</si>
  <si>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</si>
  <si>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</si>
  <si>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</si>
  <si>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</si>
  <si>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</si>
  <si>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</si>
  <si>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</si>
  <si>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</si>
  <si>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</si>
  <si>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</si>
  <si>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</si>
  <si>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</si>
  <si>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</si>
  <si>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</si>
  <si>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</si>
  <si>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</si>
  <si>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</si>
  <si>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</si>
  <si>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</si>
  <si>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</si>
  <si>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</si>
  <si>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</si>
  <si>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</si>
  <si>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</si>
  <si>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</si>
  <si>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</si>
  <si>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</si>
  <si>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</si>
  <si>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</si>
  <si>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</si>
  <si>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</si>
  <si>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</si>
  <si>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</si>
  <si>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</si>
  <si>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</si>
  <si>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</si>
  <si>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</si>
  <si>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</si>
  <si>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</si>
  <si>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</si>
  <si>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</si>
  <si>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</si>
  <si>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</si>
  <si>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</si>
  <si>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</si>
  <si>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</si>
  <si>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</si>
  <si>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</si>
  <si>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</si>
  <si>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</si>
  <si>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</si>
  <si>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</si>
  <si>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</si>
  <si>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</si>
  <si>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</si>
  <si>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</si>
  <si>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</si>
  <si>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</si>
  <si>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</si>
  <si>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</si>
  <si>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</si>
  <si>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</si>
  <si>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</si>
  <si>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</si>
  <si>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</si>
  <si>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</si>
  <si>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</si>
  <si>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</si>
  <si>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</si>
  <si>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</si>
  <si>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</si>
  <si>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</si>
  <si>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</si>
  <si>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</si>
  <si>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</si>
  <si>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</si>
  <si>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</si>
  <si>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</si>
  <si>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</si>
  <si>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</si>
  <si>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</si>
  <si>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</si>
  <si>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</si>
  <si>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</si>
  <si>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</si>
  <si>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</si>
  <si>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</si>
  <si>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</si>
  <si>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</si>
  <si>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</si>
  <si>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</si>
  <si>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</si>
  <si>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</si>
  <si>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</si>
  <si>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</si>
  <si>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</si>
  <si>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</si>
  <si>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</si>
  <si>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</si>
  <si>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</si>
  <si>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</si>
  <si>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</si>
  <si>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</si>
  <si>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</si>
  <si>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</si>
  <si>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</si>
  <si>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</si>
  <si>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</si>
  <si>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</si>
  <si>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</si>
  <si>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</si>
  <si>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</si>
  <si>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</si>
  <si>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</si>
  <si>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</si>
  <si>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</si>
  <si>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</si>
  <si>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</si>
  <si>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</si>
  <si>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</si>
  <si>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</si>
  <si>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</si>
  <si>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</si>
  <si>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</si>
  <si>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</si>
  <si>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</si>
  <si>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</si>
  <si>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</si>
  <si>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</si>
  <si>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</si>
  <si>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</si>
  <si>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</si>
  <si>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</si>
  <si>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</si>
  <si>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</si>
  <si>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</si>
  <si>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</si>
  <si>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</si>
  <si>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</si>
  <si>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</si>
  <si>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</si>
  <si>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</si>
  <si>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</si>
  <si>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</si>
  <si>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</si>
  <si>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</si>
  <si>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</si>
  <si>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</si>
  <si>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</si>
  <si>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</si>
  <si>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</si>
  <si>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</si>
  <si>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</si>
  <si>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</si>
  <si>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</si>
  <si>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</si>
  <si>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</si>
  <si>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</si>
  <si>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</si>
  <si>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</si>
  <si>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</si>
  <si>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</si>
  <si>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</si>
  <si>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</si>
  <si>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</si>
  <si>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</si>
  <si>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</si>
  <si>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</si>
  <si>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</si>
  <si>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</si>
  <si>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</si>
  <si>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</si>
  <si>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</si>
  <si>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</si>
  <si>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</si>
  <si>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</si>
  <si>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</si>
  <si>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</si>
  <si>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</si>
  <si>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</si>
  <si>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</si>
  <si>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</si>
  <si>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</si>
  <si>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</si>
  <si>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</si>
  <si>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</si>
  <si>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</si>
  <si>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</si>
  <si>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</si>
  <si>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</si>
  <si>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</si>
  <si>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</si>
  <si>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</si>
  <si>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</si>
  <si>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</si>
  <si>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</si>
  <si>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</si>
  <si>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</si>
  <si>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</si>
  <si>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</si>
  <si>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</si>
  <si>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</si>
  <si>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</si>
  <si>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</si>
  <si>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</si>
  <si>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</si>
  <si>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</si>
  <si>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</si>
  <si>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</si>
  <si>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</si>
  <si>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</si>
  <si>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</si>
  <si>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</si>
  <si>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</si>
  <si>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</si>
  <si>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</si>
  <si>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</si>
  <si>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</si>
  <si>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</si>
  <si>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</si>
  <si>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</si>
  <si>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</si>
  <si>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</si>
  <si>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</si>
  <si>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</si>
  <si>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</si>
  <si>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</si>
  <si>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</si>
  <si>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</si>
  <si>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</si>
  <si>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</si>
  <si>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</si>
  <si>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</si>
  <si>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</si>
  <si>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</si>
  <si>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</si>
  <si>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</si>
  <si>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</si>
  <si>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</si>
  <si>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</si>
  <si>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</si>
  <si>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</si>
  <si>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</si>
  <si>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</si>
  <si>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</si>
  <si>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</si>
  <si>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</si>
  <si>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</si>
  <si>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</si>
  <si>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</si>
  <si>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</si>
  <si>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</si>
  <si>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</si>
  <si>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</si>
  <si>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</si>
  <si>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</si>
  <si>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</si>
  <si>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</si>
  <si>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</si>
  <si>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</si>
  <si>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</si>
  <si>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</si>
  <si>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</si>
  <si>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</si>
  <si>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</si>
  <si>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</si>
  <si>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</si>
  <si>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</si>
  <si>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</si>
  <si>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</si>
  <si>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</si>
  <si>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</si>
  <si>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</si>
  <si>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</si>
  <si>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</si>
  <si>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</si>
  <si>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</si>
  <si>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</si>
  <si>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</si>
  <si>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</si>
  <si>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</si>
  <si>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</si>
  <si>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</si>
  <si>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</si>
  <si>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</si>
  <si>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</si>
  <si>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</si>
  <si>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</si>
  <si>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</si>
  <si>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</si>
  <si>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</si>
  <si>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</si>
  <si>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</si>
  <si>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</si>
  <si>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</si>
  <si>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</si>
  <si>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</si>
  <si>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</si>
  <si>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</si>
  <si>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</si>
  <si>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</si>
  <si>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</si>
  <si>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</si>
  <si>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</si>
  <si>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</si>
  <si>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</si>
  <si>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</si>
  <si>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</si>
  <si>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</si>
  <si>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</si>
  <si>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</si>
  <si>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</si>
  <si>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</si>
  <si>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</si>
  <si>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</si>
  <si>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</si>
  <si>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</si>
  <si>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</si>
  <si>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</si>
  <si>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</si>
  <si>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</si>
  <si>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</si>
  <si>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</si>
  <si>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</si>
  <si>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</si>
  <si>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</si>
  <si>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</si>
  <si>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</si>
  <si>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</si>
  <si>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</si>
  <si>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</si>
  <si>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</si>
  <si>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</si>
  <si>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</si>
  <si>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</si>
  <si>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</si>
  <si>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</si>
  <si>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</si>
  <si>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</si>
  <si>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</si>
  <si>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</si>
  <si>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</si>
  <si>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</si>
  <si>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</si>
  <si>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</si>
  <si>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</si>
  <si>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</si>
  <si>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</si>
  <si>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</si>
  <si>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</si>
  <si>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</si>
  <si>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</si>
  <si>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</si>
  <si>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</si>
  <si>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</si>
  <si>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</si>
  <si>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</si>
  <si>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</si>
  <si>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</si>
  <si>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</si>
  <si>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</si>
  <si>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</si>
  <si>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</si>
  <si>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</si>
  <si>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</si>
  <si>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</si>
  <si>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</si>
  <si>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</si>
  <si>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</si>
  <si>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</si>
  <si>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</si>
  <si>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</si>
  <si>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</si>
  <si>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</si>
  <si>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</si>
  <si>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</si>
  <si>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</si>
  <si>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</si>
  <si>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</si>
  <si>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</si>
  <si>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</si>
  <si>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</si>
  <si>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</si>
  <si>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</si>
  <si>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</si>
  <si>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</si>
  <si>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</si>
  <si>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</si>
  <si>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</si>
  <si>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</si>
  <si>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</si>
  <si>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</si>
  <si>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</si>
  <si>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</si>
  <si>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</si>
  <si>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</si>
  <si>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</si>
  <si>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</si>
  <si>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</si>
  <si>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</si>
  <si>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</si>
  <si>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</si>
  <si>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</si>
  <si>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</si>
  <si>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</si>
  <si>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</si>
  <si>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</si>
  <si>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</si>
  <si>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</si>
  <si>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</si>
  <si>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</si>
  <si>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</si>
  <si>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</si>
  <si>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</si>
  <si>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</si>
  <si>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</si>
  <si>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</si>
  <si>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</si>
  <si>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</si>
  <si>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</si>
  <si>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</si>
  <si>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</si>
  <si>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</si>
  <si>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</si>
  <si>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</si>
  <si>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</si>
  <si>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</si>
  <si>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</si>
  <si>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</si>
  <si>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</si>
  <si>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</si>
  <si>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</si>
  <si>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</si>
  <si>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</si>
  <si>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</si>
  <si>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</si>
  <si>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</si>
  <si>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</si>
  <si>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</si>
  <si>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</si>
  <si>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</si>
  <si>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</si>
  <si>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</si>
  <si>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</si>
  <si>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</si>
  <si>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</si>
  <si>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</si>
  <si>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</si>
  <si>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</si>
  <si>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</si>
  <si>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</si>
  <si>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</si>
  <si>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</si>
  <si>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</si>
  <si>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</si>
  <si>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</si>
  <si>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</si>
  <si>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</si>
  <si>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</si>
  <si>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</si>
  <si>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</si>
  <si>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</si>
  <si>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</si>
  <si>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</si>
  <si>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</si>
  <si>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</si>
  <si>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</si>
  <si>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</si>
  <si>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</si>
  <si>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</si>
  <si>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</si>
  <si>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</si>
  <si>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</si>
  <si>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</si>
  <si>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</si>
  <si>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</si>
  <si>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</si>
  <si>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</si>
  <si>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</si>
  <si>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</si>
  <si>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</si>
  <si>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</si>
  <si>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</si>
  <si>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</si>
  <si>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</si>
  <si>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</si>
  <si>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</si>
  <si>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</si>
  <si>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</si>
  <si>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</si>
  <si>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</si>
  <si>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</si>
  <si>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</si>
  <si>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</si>
  <si>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</si>
  <si>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</si>
  <si>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</si>
  <si>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</si>
  <si>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</si>
  <si>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</si>
  <si>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</si>
  <si>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</si>
  <si>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</si>
  <si>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</si>
  <si>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</si>
  <si>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</si>
  <si>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</si>
  <si>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</si>
  <si>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</si>
  <si>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</si>
  <si>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</si>
  <si>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</si>
  <si>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</si>
  <si>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</si>
  <si>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</si>
  <si>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</si>
  <si>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</si>
  <si>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</si>
  <si>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</si>
  <si>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</si>
  <si>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</si>
  <si>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</si>
  <si>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</si>
  <si>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</si>
  <si>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</si>
  <si>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</si>
  <si>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</si>
  <si>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</si>
  <si>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</si>
  <si>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</si>
  <si>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</si>
  <si>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</si>
  <si>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</si>
  <si>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</si>
  <si>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</si>
  <si>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</si>
  <si>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</si>
  <si>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</si>
  <si>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</si>
  <si>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</si>
  <si>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</si>
  <si>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</si>
  <si>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</si>
  <si>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</si>
  <si>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</si>
  <si>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</si>
  <si>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</si>
  <si>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</si>
  <si>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</si>
  <si>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</si>
  <si>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</si>
  <si>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</si>
  <si>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</si>
  <si>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</si>
  <si>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</si>
  <si>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</si>
  <si>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</si>
  <si>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</si>
  <si>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</si>
  <si>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</si>
  <si>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</si>
  <si>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</si>
  <si>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</si>
  <si>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</si>
  <si>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</si>
  <si>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</si>
  <si>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</si>
  <si>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</si>
  <si>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</si>
  <si>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</si>
  <si>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</si>
  <si>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</si>
  <si>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</si>
  <si>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</si>
  <si>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</si>
  <si>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</si>
  <si>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</si>
  <si>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</si>
  <si>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</si>
  <si>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</si>
  <si>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</si>
  <si>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</si>
  <si>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</si>
  <si>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</si>
  <si>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</si>
  <si>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</si>
  <si>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</si>
  <si>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</si>
  <si>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</si>
  <si>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</si>
  <si>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</si>
  <si>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</si>
  <si>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</si>
  <si>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</si>
  <si>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</si>
  <si>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</si>
  <si>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</si>
  <si>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</si>
  <si>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</si>
  <si>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</si>
  <si>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</si>
  <si>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</si>
  <si>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</si>
  <si>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</si>
  <si>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</si>
  <si>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</si>
  <si>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</si>
  <si>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</si>
  <si>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</si>
  <si>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</si>
  <si>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</si>
  <si>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</si>
  <si>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</si>
  <si>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</si>
  <si>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</si>
  <si>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</si>
  <si>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</si>
  <si>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</si>
  <si>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</si>
  <si>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</si>
  <si>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</si>
  <si>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</si>
  <si>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</si>
  <si>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</si>
  <si>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</si>
  <si>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</si>
  <si>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</si>
  <si>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</si>
  <si>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</si>
  <si>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</si>
  <si>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</si>
  <si>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</si>
  <si>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</si>
  <si>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</si>
  <si>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</si>
  <si>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</si>
  <si>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</si>
  <si>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</si>
  <si>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</si>
  <si>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</si>
  <si>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</si>
  <si>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</si>
  <si>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</si>
  <si>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</si>
  <si>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</si>
  <si>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</si>
  <si>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</si>
  <si>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</si>
  <si>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</si>
  <si>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</si>
  <si>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</si>
  <si>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</si>
  <si>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</si>
  <si>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</si>
  <si>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</si>
  <si>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</si>
  <si>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</si>
  <si>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</si>
  <si>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</si>
  <si>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</si>
  <si>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</si>
  <si>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</si>
  <si>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</si>
  <si>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</si>
  <si>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</si>
  <si>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</si>
  <si>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</si>
  <si>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</si>
  <si>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</si>
  <si>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</si>
  <si>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</si>
  <si>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</si>
  <si>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</si>
  <si>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</si>
  <si>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</si>
  <si>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</si>
  <si>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</si>
  <si>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</si>
  <si>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</si>
  <si>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</si>
  <si>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</si>
  <si>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</si>
  <si>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</si>
  <si>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</si>
  <si>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</si>
  <si>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</si>
  <si>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</si>
  <si>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</si>
  <si>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</si>
  <si>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</si>
  <si>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</si>
  <si>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</si>
  <si>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</si>
  <si>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</si>
  <si>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</si>
  <si>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</si>
  <si>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</si>
  <si>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</si>
  <si>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</si>
  <si>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</si>
  <si>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</si>
  <si>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</si>
  <si>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</si>
  <si>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</si>
  <si>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</si>
  <si>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</si>
  <si>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</si>
  <si>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</si>
  <si>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</si>
  <si>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</si>
  <si>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</si>
  <si>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</si>
  <si>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</si>
  <si>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</si>
  <si>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</si>
  <si>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</si>
  <si>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</si>
  <si>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</si>
  <si>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</si>
  <si>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</si>
  <si>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</si>
  <si>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</si>
  <si>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</si>
  <si>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</si>
  <si>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</si>
  <si>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</si>
  <si>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</si>
  <si>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</si>
  <si>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</si>
  <si>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</si>
  <si>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</si>
  <si>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</si>
  <si>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</si>
  <si>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</si>
  <si>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</si>
  <si>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</si>
  <si>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</si>
  <si>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</si>
  <si>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</si>
  <si>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</si>
  <si>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</si>
  <si>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</si>
  <si>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</si>
  <si>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</si>
  <si>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</si>
  <si>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</si>
  <si>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</si>
  <si>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</si>
  <si>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</si>
  <si>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</si>
  <si>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</si>
  <si>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</si>
  <si>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</si>
  <si>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</si>
  <si>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</si>
  <si>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</si>
  <si>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</si>
  <si>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</si>
  <si>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</si>
  <si>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</si>
  <si>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</si>
  <si>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</si>
  <si>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</si>
  <si>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</si>
  <si>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</si>
  <si>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</si>
  <si>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</si>
  <si>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</si>
  <si>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</si>
  <si>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</si>
  <si>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</si>
  <si>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</si>
  <si>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</si>
  <si>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</si>
  <si>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</si>
  <si>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</si>
  <si>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</si>
  <si>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</si>
  <si>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</si>
  <si>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</si>
  <si>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</si>
  <si>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</si>
  <si>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</si>
  <si>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</si>
  <si>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</si>
  <si>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</si>
  <si>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</si>
  <si>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</si>
  <si>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</si>
  <si>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</si>
  <si>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</si>
  <si>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</si>
  <si>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</si>
  <si>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</si>
  <si>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</si>
  <si>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</si>
  <si>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</si>
  <si>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</si>
  <si>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</si>
  <si>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</si>
  <si>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</si>
  <si>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</si>
  <si>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</si>
  <si>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</si>
  <si>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</si>
  <si>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</si>
  <si>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</si>
  <si>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</si>
  <si>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</si>
  <si>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</si>
  <si>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</si>
  <si>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</si>
  <si>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</si>
  <si>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</si>
  <si>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</si>
  <si>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</si>
  <si>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</si>
  <si>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</si>
  <si>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</si>
  <si>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</si>
  <si>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</si>
  <si>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</si>
  <si>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</si>
  <si>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</si>
  <si>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</si>
  <si>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</si>
  <si>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</si>
  <si>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</si>
  <si>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</si>
  <si>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</si>
  <si>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</si>
  <si>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</si>
  <si>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</si>
  <si>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</si>
  <si>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</si>
  <si>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</si>
  <si>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</si>
  <si>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</si>
  <si>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</si>
  <si>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</si>
  <si>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</si>
  <si>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</si>
  <si>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</si>
  <si>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</si>
  <si>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</si>
  <si>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</si>
  <si>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</si>
  <si>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</si>
  <si>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</si>
  <si>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</si>
  <si>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</si>
  <si>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</si>
  <si>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</si>
  <si>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</si>
  <si>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</si>
  <si>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</si>
  <si>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</si>
  <si>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</si>
  <si>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</si>
  <si>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</si>
  <si>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</si>
  <si>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</si>
  <si>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</si>
  <si>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</si>
  <si>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</si>
  <si>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</si>
  <si>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</si>
  <si>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</si>
  <si>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</si>
  <si>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</si>
  <si>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</si>
  <si>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</si>
  <si>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</si>
  <si>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</si>
  <si>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</si>
  <si>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</si>
  <si>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</si>
  <si>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</si>
  <si>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</si>
  <si>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</si>
  <si>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</si>
  <si>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</si>
  <si>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</si>
  <si>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</si>
  <si>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</si>
  <si>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</si>
  <si>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</si>
  <si>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</si>
  <si>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</si>
  <si>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</si>
  <si>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</si>
  <si>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</si>
  <si>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</si>
  <si>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</si>
  <si>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</si>
  <si>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</si>
  <si>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</si>
  <si>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</si>
  <si>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</si>
  <si>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</si>
  <si>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</si>
  <si>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</si>
  <si>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</si>
  <si>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</si>
  <si>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</si>
  <si>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</si>
  <si>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</si>
  <si>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</si>
  <si>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</si>
  <si>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</si>
  <si>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</si>
  <si>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</si>
  <si>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</si>
  <si>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</si>
  <si>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</si>
  <si>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</si>
  <si>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</si>
  <si>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</si>
  <si>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</si>
  <si>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</si>
  <si>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</si>
  <si>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</si>
  <si>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</si>
  <si>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</si>
  <si>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</si>
  <si>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</si>
  <si>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</si>
  <si>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</si>
  <si>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</si>
  <si>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</si>
  <si>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</si>
  <si>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</si>
  <si>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</si>
  <si>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</si>
  <si>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</si>
  <si>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</si>
  <si>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</si>
  <si>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</si>
  <si>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</si>
  <si>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</si>
  <si>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</si>
  <si>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</si>
  <si>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</si>
  <si>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</si>
  <si>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</si>
  <si>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</si>
  <si>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</si>
  <si>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</si>
  <si>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</si>
  <si>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</si>
  <si>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</si>
  <si>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</si>
  <si>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</si>
  <si>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</si>
  <si>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</si>
  <si>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</si>
  <si>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</si>
  <si>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</si>
  <si>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</si>
  <si>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</si>
  <si>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</si>
  <si>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</si>
  <si>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</si>
  <si>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</si>
  <si>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</si>
  <si>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</si>
  <si>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</si>
  <si>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</si>
  <si>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</si>
  <si>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</si>
  <si>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</si>
  <si>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</si>
  <si>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</si>
  <si>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</si>
  <si>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</si>
  <si>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</si>
  <si>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</si>
  <si>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</si>
  <si>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</si>
  <si>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</si>
  <si>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</si>
  <si>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</si>
  <si>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</si>
  <si>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</si>
  <si>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</si>
  <si>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</si>
  <si>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</si>
  <si>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</si>
  <si>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</si>
  <si>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</si>
  <si>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</si>
  <si>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</si>
  <si>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</si>
  <si>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</si>
  <si>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</si>
  <si>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</si>
  <si>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</si>
  <si>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</si>
  <si>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</si>
  <si>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</si>
  <si>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</si>
  <si>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</si>
  <si>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</si>
  <si>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</si>
  <si>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</si>
  <si>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</si>
  <si>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</si>
  <si>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</si>
  <si>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</si>
  <si>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</si>
  <si>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</si>
  <si>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</si>
  <si>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</si>
  <si>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</si>
  <si>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</si>
  <si>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</si>
  <si>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</si>
  <si>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</si>
  <si>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</si>
  <si>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</si>
  <si>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</si>
  <si>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</si>
  <si>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</si>
  <si>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</si>
  <si>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</si>
  <si>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</si>
  <si>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</si>
  <si>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</si>
  <si>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</si>
  <si>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</si>
  <si>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</si>
  <si>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</si>
  <si>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</si>
  <si>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</si>
  <si>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</si>
  <si>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</si>
  <si>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</si>
  <si>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</si>
  <si>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</si>
  <si>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</si>
  <si>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</si>
  <si>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</si>
  <si>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</si>
  <si>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</si>
  <si>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</si>
  <si>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</si>
  <si>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</si>
  <si>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</si>
  <si>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</si>
  <si>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</si>
  <si>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</si>
  <si>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</si>
  <si>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</si>
  <si>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</si>
  <si>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</si>
  <si>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</si>
  <si>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</si>
  <si>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</si>
  <si>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</si>
  <si>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</si>
  <si>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</si>
  <si>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</si>
  <si>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</si>
  <si>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</si>
  <si>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</si>
  <si>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</si>
  <si>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</si>
  <si>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</si>
  <si>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</si>
  <si>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</si>
  <si>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</si>
  <si>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</si>
  <si>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</si>
  <si>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</si>
  <si>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</si>
  <si>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</si>
  <si>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</si>
  <si>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</si>
  <si>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</si>
  <si>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</si>
  <si>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</si>
  <si>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</si>
  <si>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</si>
  <si>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</si>
  <si>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</si>
  <si>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</si>
  <si>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</si>
  <si>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</si>
  <si>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</si>
  <si>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</si>
  <si>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</si>
  <si>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</si>
  <si>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</si>
  <si>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</si>
  <si>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</si>
  <si>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</si>
  <si>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</si>
  <si>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</si>
  <si>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</si>
  <si>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</si>
  <si>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</si>
  <si>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</si>
  <si>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</si>
  <si>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</si>
  <si>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</si>
  <si>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</si>
  <si>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</si>
  <si>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</si>
  <si>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</si>
  <si>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</si>
  <si>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</si>
  <si>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</si>
  <si>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</si>
  <si>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</si>
  <si>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</si>
  <si>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</si>
  <si>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</si>
  <si>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</si>
  <si>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</si>
  <si>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</si>
  <si>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</si>
  <si>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</si>
  <si>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</si>
  <si>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</si>
  <si>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</si>
  <si>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</si>
  <si>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</si>
  <si>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</si>
  <si>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</si>
  <si>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</si>
  <si>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</si>
  <si>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</si>
  <si>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</si>
  <si>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</si>
  <si>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</si>
  <si>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</si>
  <si>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</si>
  <si>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</si>
  <si>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</si>
  <si>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</si>
  <si>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</si>
  <si>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</si>
  <si>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</si>
  <si>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</si>
  <si>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</si>
  <si>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</si>
  <si>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</si>
  <si>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</si>
  <si>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</si>
  <si>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</si>
  <si>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</si>
  <si>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</si>
  <si>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</si>
  <si>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</si>
  <si>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</si>
  <si>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</si>
  <si>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</si>
  <si>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</si>
  <si>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</si>
  <si>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</si>
  <si>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</si>
  <si>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</si>
  <si>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</si>
  <si>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</si>
  <si>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</si>
  <si>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</si>
  <si>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</si>
  <si>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</si>
  <si>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</si>
  <si>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</si>
  <si>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</si>
  <si>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</si>
  <si>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</si>
  <si>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</si>
  <si>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</si>
  <si>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</si>
  <si>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</si>
  <si>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</si>
  <si>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</si>
  <si>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</si>
  <si>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</si>
  <si>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</si>
  <si>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</si>
  <si>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</si>
  <si>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</si>
  <si>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</si>
  <si>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</si>
  <si>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</si>
  <si>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</si>
  <si>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</si>
  <si>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</si>
  <si>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</si>
  <si>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</si>
  <si>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</si>
  <si>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</si>
  <si>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</si>
  <si>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</si>
  <si>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</si>
  <si>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</si>
  <si>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</si>
  <si>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</si>
  <si>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</si>
  <si>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</si>
  <si>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</si>
  <si>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</si>
  <si>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</si>
  <si>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</si>
  <si>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</si>
  <si>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</si>
  <si>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</si>
  <si>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</si>
  <si>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</si>
  <si>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</si>
  <si>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</si>
  <si>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</si>
  <si>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</si>
  <si>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</si>
  <si>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</si>
  <si>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</si>
  <si>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</si>
  <si>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</si>
  <si>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</si>
  <si>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</si>
  <si>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</si>
  <si>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</si>
  <si>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</si>
  <si>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</si>
  <si>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</si>
  <si>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</si>
  <si>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</si>
  <si>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</si>
  <si>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</si>
  <si>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</si>
  <si>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</si>
  <si>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</si>
  <si>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</si>
  <si>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</si>
  <si>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</si>
  <si>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</si>
  <si>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</si>
  <si>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</si>
  <si>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</si>
  <si>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</si>
  <si>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</si>
  <si>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</si>
  <si>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</si>
  <si>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</si>
  <si>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</si>
  <si>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</si>
  <si>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</si>
  <si>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</si>
  <si>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</si>
  <si>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</si>
  <si>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</si>
  <si>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</si>
  <si>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</si>
  <si>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</si>
  <si>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</si>
  <si>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</si>
  <si>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</si>
  <si>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</si>
  <si>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</si>
  <si>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</si>
  <si>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</si>
  <si>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</si>
  <si>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</si>
  <si>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</si>
  <si>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</si>
  <si>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</si>
  <si>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</si>
  <si>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</si>
  <si>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</si>
  <si>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</si>
  <si>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</si>
  <si>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</si>
  <si>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</si>
  <si>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</si>
  <si>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</si>
  <si>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</si>
  <si>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</si>
  <si>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</si>
  <si>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</si>
  <si>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</si>
  <si>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</si>
  <si>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</si>
  <si>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</si>
  <si>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</si>
  <si>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</si>
  <si>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</si>
  <si>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</si>
  <si>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</si>
  <si>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</si>
  <si>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</si>
  <si>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</si>
  <si>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</si>
  <si>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</si>
  <si>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</si>
  <si>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</si>
  <si>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</si>
  <si>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</si>
  <si>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</si>
  <si>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</si>
  <si>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</si>
  <si>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</si>
  <si>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</si>
  <si>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</si>
  <si>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</si>
  <si>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</si>
  <si>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</si>
  <si>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</si>
  <si>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</si>
  <si>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</si>
  <si>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</si>
  <si>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</si>
  <si>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</si>
  <si>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</si>
  <si>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</si>
  <si>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</si>
  <si>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</si>
  <si>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</si>
  <si>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</si>
  <si>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</si>
  <si>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</si>
  <si>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</si>
  <si>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</si>
  <si>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</si>
  <si>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</si>
  <si>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</si>
  <si>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</si>
  <si>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</si>
  <si>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</si>
  <si>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</si>
  <si>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</si>
  <si>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</si>
  <si>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</si>
  <si>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</si>
  <si>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</si>
  <si>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</si>
  <si>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</si>
  <si>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</si>
  <si>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</si>
  <si>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</si>
  <si>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</si>
  <si>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</si>
  <si>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</si>
  <si>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</si>
  <si>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</si>
  <si>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</si>
  <si>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</si>
  <si>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</si>
  <si>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</si>
  <si>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</si>
  <si>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</si>
  <si>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</si>
  <si>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</si>
  <si>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</si>
  <si>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</si>
  <si>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</si>
  <si>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</si>
  <si>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</si>
  <si>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</si>
  <si>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</si>
  <si>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</si>
  <si>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</si>
  <si>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</si>
  <si>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</si>
  <si>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</si>
  <si>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</si>
  <si>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</si>
  <si>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</si>
  <si>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</si>
  <si>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</si>
  <si>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</si>
  <si>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</si>
  <si>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</si>
  <si>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</si>
  <si>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</si>
  <si>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</si>
  <si>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</si>
  <si>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</si>
  <si>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</si>
  <si>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</si>
  <si>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</si>
  <si>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</si>
  <si>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</si>
  <si>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</si>
  <si>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</si>
  <si>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</si>
  <si>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</si>
  <si>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</si>
  <si>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</si>
  <si>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</si>
  <si>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</si>
  <si>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</si>
  <si>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</si>
  <si>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</si>
  <si>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</si>
  <si>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</si>
  <si>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</si>
  <si>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</si>
  <si>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</si>
  <si>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</si>
  <si>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</si>
  <si>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</si>
  <si>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</si>
  <si>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</si>
  <si>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</si>
  <si>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</si>
  <si>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</si>
  <si>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</si>
  <si>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</si>
  <si>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</si>
  <si>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</si>
  <si>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</si>
  <si>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</si>
  <si>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</si>
  <si>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</si>
  <si>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</si>
  <si>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</si>
  <si>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</si>
  <si>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</si>
  <si>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</si>
  <si>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</si>
  <si>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</si>
  <si>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</si>
  <si>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</si>
  <si>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</si>
  <si>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</si>
  <si>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</si>
  <si>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</si>
  <si>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</si>
  <si>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</si>
  <si>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</si>
  <si>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</si>
  <si>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</si>
  <si>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</si>
  <si>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</si>
  <si>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</si>
  <si>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</si>
  <si>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</si>
  <si>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</si>
  <si>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</si>
  <si>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</si>
  <si>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</si>
  <si>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</si>
  <si>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</si>
  <si>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</si>
  <si>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</si>
  <si>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</si>
  <si>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</si>
  <si>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</si>
  <si>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</si>
  <si>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</si>
  <si>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</si>
  <si>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</si>
  <si>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</si>
  <si>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</si>
  <si>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</si>
  <si>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</si>
  <si>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</si>
  <si>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</si>
  <si>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</si>
  <si>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</si>
  <si>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</si>
  <si>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</si>
  <si>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</si>
  <si>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</si>
  <si>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</si>
  <si>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</si>
  <si>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</si>
  <si>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</si>
  <si>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</si>
  <si>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</si>
  <si>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</si>
  <si>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</si>
  <si>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</si>
  <si>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</si>
  <si>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</si>
  <si>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</si>
  <si>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</si>
  <si>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</si>
  <si>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</si>
  <si>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</si>
  <si>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</si>
  <si>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</si>
  <si>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</si>
  <si>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</si>
  <si>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</si>
  <si>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</si>
  <si>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</si>
  <si>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</si>
  <si>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</si>
  <si>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</si>
  <si>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</si>
  <si>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</si>
  <si>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</si>
  <si>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</si>
  <si>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</si>
  <si>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</si>
  <si>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</si>
  <si>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</si>
  <si>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</si>
  <si>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</si>
  <si>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</si>
  <si>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</si>
  <si>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</si>
  <si>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</si>
  <si>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</si>
  <si>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</si>
  <si>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</si>
  <si>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</si>
  <si>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</si>
  <si>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</si>
  <si>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</si>
  <si>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</si>
  <si>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</si>
  <si>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</si>
  <si>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</si>
  <si>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</si>
  <si>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</si>
  <si>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</si>
  <si>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</si>
  <si>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</si>
  <si>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</si>
  <si>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</si>
  <si>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</si>
  <si>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</si>
  <si>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</si>
  <si>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</si>
  <si>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</si>
  <si>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</si>
  <si>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</si>
  <si>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</si>
  <si>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</si>
  <si>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</si>
  <si>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</si>
  <si>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</si>
  <si>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</si>
  <si>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</si>
  <si>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</si>
  <si>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</si>
  <si>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</si>
  <si>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</si>
  <si>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</si>
  <si>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</si>
  <si>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</si>
  <si>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</si>
  <si>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</si>
  <si>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</si>
  <si>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</si>
  <si>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</si>
  <si>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</si>
  <si>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</si>
  <si>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</si>
  <si>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</si>
  <si>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</si>
  <si>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</si>
  <si>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</si>
  <si>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</si>
  <si>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</si>
  <si>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</si>
  <si>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</si>
  <si>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</si>
  <si>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</si>
  <si>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</si>
  <si>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</si>
  <si>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</si>
  <si>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</si>
  <si>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</si>
  <si>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</si>
  <si>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</si>
  <si>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</si>
  <si>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</si>
  <si>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</si>
  <si>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</si>
  <si>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</si>
  <si>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</si>
  <si>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</si>
  <si>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</si>
  <si>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</si>
  <si>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</si>
  <si>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</si>
  <si>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</si>
  <si>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</si>
  <si>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</si>
  <si>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</si>
  <si>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</si>
  <si>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</si>
  <si>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</si>
  <si>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</si>
  <si>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</si>
  <si>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</si>
  <si>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</si>
  <si>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</si>
  <si>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</si>
  <si>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</si>
  <si>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</si>
  <si>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</si>
  <si>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</si>
  <si>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</si>
  <si>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</si>
  <si>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</si>
  <si>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</si>
  <si>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</si>
  <si>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</si>
  <si>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</si>
  <si>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</si>
  <si>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</si>
  <si>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</si>
  <si>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</si>
  <si>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</si>
  <si>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</si>
  <si>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</si>
  <si>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</si>
  <si>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</si>
  <si>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</si>
  <si>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</si>
  <si>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</si>
  <si>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</si>
  <si>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</si>
  <si>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</si>
  <si>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</si>
  <si>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</si>
  <si>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</si>
  <si>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</si>
  <si>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</si>
  <si>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</si>
  <si>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</si>
  <si>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</si>
  <si>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</si>
  <si>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</si>
  <si>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</si>
  <si>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</si>
  <si>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</si>
  <si>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</si>
  <si>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</si>
  <si>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</si>
  <si>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</si>
  <si>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</si>
  <si>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</si>
  <si>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</si>
  <si>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</si>
  <si>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</si>
  <si>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</si>
  <si>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</si>
  <si>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</si>
  <si>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</si>
  <si>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</si>
  <si>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</si>
  <si>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</si>
  <si>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</si>
  <si>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</si>
  <si>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</si>
  <si>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</si>
  <si>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</si>
  <si>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</si>
  <si>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</si>
  <si>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</si>
  <si>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</si>
  <si>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</si>
  <si>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</si>
  <si>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</si>
  <si>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</si>
  <si>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</si>
  <si>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</si>
  <si>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</si>
  <si>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</si>
  <si>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</si>
  <si>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</si>
  <si>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</si>
  <si>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</si>
  <si>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</si>
  <si>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</si>
  <si>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</si>
  <si>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</si>
  <si>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</si>
  <si>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</si>
  <si>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</si>
  <si>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</si>
  <si>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</si>
  <si>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</si>
  <si>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</si>
  <si>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</si>
  <si>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</si>
  <si>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</si>
  <si>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</si>
  <si>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</si>
  <si>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</si>
  <si>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</si>
  <si>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</si>
  <si>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</si>
  <si>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</si>
  <si>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</si>
  <si>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</si>
  <si>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</si>
  <si>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</si>
  <si>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</si>
  <si>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</si>
  <si>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</si>
  <si>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</si>
  <si>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</si>
  <si>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</si>
  <si>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</si>
  <si>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</si>
  <si>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</si>
  <si>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</si>
  <si>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</si>
  <si>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</si>
  <si>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</si>
  <si>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</si>
  <si>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</si>
  <si>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</si>
  <si>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</si>
  <si>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</si>
  <si>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</si>
  <si>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</si>
  <si>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</si>
  <si>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</si>
  <si>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</si>
  <si>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</si>
  <si>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</si>
  <si>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</si>
  <si>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</si>
  <si>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</si>
  <si>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</si>
  <si>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</si>
  <si>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</si>
  <si>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</si>
  <si>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</si>
  <si>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</si>
  <si>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</si>
  <si>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</si>
  <si>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</si>
  <si>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</si>
  <si>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</si>
  <si>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</si>
  <si>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</si>
  <si>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</si>
  <si>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</si>
  <si>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</si>
  <si>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</si>
  <si>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</si>
  <si>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</si>
  <si>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</si>
  <si>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</si>
  <si>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</si>
  <si>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</si>
  <si>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</si>
  <si>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</si>
  <si>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</si>
  <si>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</si>
  <si>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</si>
  <si>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</si>
  <si>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</si>
  <si>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</si>
  <si>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</si>
  <si>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</si>
  <si>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</si>
  <si>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</si>
  <si>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</si>
  <si>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</si>
  <si>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</si>
  <si>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</si>
  <si>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</si>
  <si>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</si>
  <si>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</si>
  <si>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</si>
  <si>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</si>
  <si>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</si>
  <si>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</si>
  <si>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</si>
  <si>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</si>
  <si>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</si>
  <si>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</si>
  <si>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</si>
  <si>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</si>
  <si>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</si>
  <si>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</si>
  <si>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</si>
  <si>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</si>
  <si>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</si>
  <si>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</si>
  <si>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</si>
  <si>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</si>
  <si>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</si>
  <si>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</si>
  <si>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</si>
  <si>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</si>
  <si>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</si>
  <si>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</si>
  <si>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</si>
  <si>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</si>
  <si>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</si>
  <si>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</si>
  <si>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</si>
  <si>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</si>
  <si>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</si>
  <si>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</si>
  <si>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</si>
  <si>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</si>
  <si>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</si>
  <si>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</si>
  <si>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</si>
  <si>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</si>
  <si>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</si>
  <si>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</si>
  <si>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</si>
  <si>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</si>
  <si>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</si>
  <si>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</si>
  <si>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</si>
  <si>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</si>
  <si>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</si>
  <si>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</si>
  <si>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</si>
  <si>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</si>
  <si>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</si>
  <si>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</si>
  <si>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</si>
  <si>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</si>
  <si>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</si>
  <si>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</si>
  <si>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</si>
  <si>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</si>
  <si>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</si>
  <si>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</si>
  <si>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</si>
  <si>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</si>
  <si>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</si>
  <si>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</si>
  <si>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</si>
  <si>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</si>
  <si>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</si>
  <si>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</si>
  <si>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</si>
  <si>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</si>
  <si>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</si>
  <si>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</si>
  <si>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</si>
  <si>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</si>
  <si>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</si>
  <si>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</si>
  <si>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</si>
  <si>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</si>
  <si>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</si>
  <si>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</si>
  <si>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</si>
  <si>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</si>
  <si>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</si>
  <si>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</si>
  <si>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</si>
  <si>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</si>
  <si>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</si>
  <si>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</si>
  <si>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</si>
  <si>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</si>
  <si>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</si>
  <si>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</si>
  <si>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</si>
  <si>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</si>
  <si>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</si>
  <si>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</si>
  <si>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</si>
  <si>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</si>
  <si>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</si>
  <si>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</si>
  <si>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</si>
  <si>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</si>
  <si>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</si>
  <si>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</si>
  <si>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</si>
  <si>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</si>
  <si>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</si>
  <si>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</si>
  <si>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</si>
  <si>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</si>
  <si>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</si>
  <si>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</si>
  <si>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</si>
  <si>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</si>
  <si>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</si>
  <si>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</si>
  <si>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</si>
  <si>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</si>
  <si>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</si>
  <si>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</si>
  <si>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</si>
  <si>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</si>
  <si>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</si>
  <si>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</si>
  <si>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</si>
  <si>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</si>
  <si>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</si>
  <si>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</si>
  <si>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</si>
  <si>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</si>
  <si>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</si>
  <si>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</si>
  <si>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</si>
  <si>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</si>
  <si>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</si>
  <si>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</si>
  <si>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</si>
  <si>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</si>
  <si>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</si>
  <si>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</si>
  <si>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</si>
  <si>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</si>
  <si>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</si>
  <si>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</si>
  <si>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</si>
  <si>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</si>
  <si>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</si>
  <si>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</si>
  <si>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</si>
  <si>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</si>
  <si>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</si>
  <si>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</si>
  <si>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</si>
  <si>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</si>
  <si>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</si>
  <si>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</si>
  <si>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</si>
  <si>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</si>
  <si>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</si>
  <si>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</si>
  <si>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</si>
  <si>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</si>
  <si>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</si>
  <si>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</si>
  <si>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</si>
  <si>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</si>
  <si>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</si>
  <si>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</si>
  <si>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</si>
  <si>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</si>
  <si>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</si>
  <si>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</si>
  <si>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</si>
  <si>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</si>
  <si>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</si>
  <si>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</si>
  <si>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</si>
  <si>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</si>
  <si>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</si>
  <si>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</si>
  <si>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</si>
  <si>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</si>
  <si>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</si>
  <si>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</si>
  <si>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</si>
  <si>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</si>
  <si>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</si>
  <si>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</si>
  <si>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</si>
  <si>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</si>
  <si>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</si>
  <si>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</si>
  <si>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</si>
  <si>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</si>
  <si>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</si>
  <si>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</si>
  <si>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</si>
  <si>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</si>
  <si>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</si>
  <si>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</si>
  <si>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</si>
  <si>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</si>
  <si>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</si>
  <si>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</si>
  <si>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</si>
  <si>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</si>
  <si>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</si>
  <si>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</si>
  <si>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</si>
  <si>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</si>
  <si>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</si>
  <si>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</si>
  <si>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</si>
  <si>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</si>
  <si>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</si>
  <si>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</si>
  <si>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</si>
  <si>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</si>
  <si>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</si>
  <si>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</si>
  <si>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</si>
  <si>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</si>
  <si>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</si>
  <si>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</si>
  <si>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</si>
  <si>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</si>
  <si>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</si>
  <si>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</si>
  <si>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</si>
  <si>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</si>
  <si>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</si>
  <si>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</si>
  <si>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</si>
  <si>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</si>
  <si>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</si>
  <si>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</si>
  <si>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</si>
  <si>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</si>
  <si>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</si>
  <si>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</si>
  <si>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</si>
  <si>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</si>
  <si>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</si>
  <si>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</si>
  <si>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</si>
  <si>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</si>
  <si>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</si>
  <si>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</si>
  <si>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</si>
  <si>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</si>
  <si>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</si>
  <si>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</si>
  <si>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</si>
  <si>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</si>
  <si>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</si>
  <si>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</si>
  <si>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</si>
  <si>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</si>
  <si>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</si>
  <si>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</si>
  <si>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</si>
  <si>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</si>
  <si>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</si>
  <si>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</si>
  <si>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</si>
  <si>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</si>
  <si>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</si>
  <si>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</si>
  <si>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</si>
  <si>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</si>
  <si>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</si>
  <si>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</si>
  <si>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</si>
  <si>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</si>
  <si>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</si>
  <si>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</si>
  <si>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</si>
  <si>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</si>
  <si>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</si>
  <si>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</si>
  <si>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</si>
  <si>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</si>
  <si>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</si>
  <si>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</si>
  <si>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</si>
  <si>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</si>
  <si>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</si>
  <si>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</si>
  <si>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</si>
  <si>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</si>
  <si>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</si>
  <si>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</si>
  <si>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</si>
  <si>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</si>
  <si>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</si>
  <si>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</si>
  <si>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</si>
  <si>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</si>
  <si>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</si>
  <si>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</si>
  <si>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</si>
  <si>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</si>
  <si>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</si>
  <si>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</si>
  <si>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</si>
  <si>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</si>
  <si>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</si>
  <si>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</si>
  <si>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</si>
  <si>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</si>
  <si>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</si>
  <si>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</si>
  <si>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</si>
  <si>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</si>
  <si>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</si>
  <si>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</si>
  <si>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</si>
  <si>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</si>
  <si>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</si>
  <si>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</si>
  <si>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</si>
  <si>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</si>
  <si>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</si>
  <si>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</si>
  <si>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</si>
  <si>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</si>
  <si>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</si>
  <si>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</si>
  <si>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</si>
  <si>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</si>
  <si>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</si>
  <si>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</si>
  <si>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</si>
  <si>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</si>
  <si>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</si>
  <si>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</si>
  <si>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</si>
  <si>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</si>
  <si>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</si>
  <si>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</si>
  <si>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</si>
  <si>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</si>
  <si>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</si>
  <si>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</si>
  <si>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</si>
  <si>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</si>
  <si>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</si>
  <si>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</si>
  <si>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</si>
  <si>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</si>
  <si>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</si>
  <si>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</si>
  <si>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</si>
  <si>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</si>
  <si>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</si>
  <si>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</si>
  <si>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</si>
  <si>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</si>
  <si>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</si>
  <si>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</si>
  <si>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</si>
  <si>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</si>
  <si>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</si>
  <si>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</si>
  <si>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</si>
  <si>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</si>
  <si>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</si>
  <si>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</si>
  <si>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</si>
  <si>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</si>
  <si>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</si>
  <si>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</si>
  <si>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</si>
  <si>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</si>
  <si>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</si>
  <si>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</si>
  <si>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</si>
  <si>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</si>
  <si>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</si>
  <si>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</si>
  <si>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</si>
  <si>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</si>
  <si>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</si>
  <si>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</si>
  <si>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</si>
  <si>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</si>
  <si>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</si>
  <si>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</si>
  <si>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</si>
  <si>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</si>
  <si>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</si>
  <si>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</si>
  <si>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</si>
  <si>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</si>
  <si>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</si>
  <si>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</si>
  <si>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</si>
  <si>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</si>
  <si>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</si>
  <si>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</si>
  <si>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</si>
  <si>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</si>
  <si>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</si>
  <si>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</si>
  <si>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</si>
  <si>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</si>
  <si>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</si>
  <si>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</si>
  <si>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</si>
  <si>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</si>
  <si>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</si>
  <si>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</si>
  <si>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</si>
  <si>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</si>
  <si>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</si>
  <si>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</si>
  <si>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</si>
  <si>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</si>
  <si>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</si>
  <si>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</si>
  <si>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</si>
  <si>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</si>
  <si>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</si>
  <si>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</si>
  <si>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</si>
  <si>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</si>
  <si>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</si>
  <si>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</si>
  <si>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</si>
  <si>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</si>
  <si>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</si>
  <si>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</si>
  <si>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</si>
  <si>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</si>
  <si>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</si>
  <si>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</si>
  <si>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</si>
  <si>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</si>
  <si>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</si>
  <si>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</si>
  <si>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</si>
  <si>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</si>
  <si>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</si>
  <si>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</si>
  <si>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</si>
  <si>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</si>
  <si>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</si>
  <si>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</si>
  <si>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</si>
  <si>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</si>
  <si>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</si>
  <si>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</si>
  <si>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</si>
  <si>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</si>
  <si>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</si>
  <si>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</si>
  <si>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</si>
  <si>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</si>
  <si>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</si>
  <si>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</si>
  <si>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</si>
  <si>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</si>
  <si>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</si>
  <si>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</si>
  <si>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</si>
  <si>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</si>
  <si>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</si>
  <si>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</si>
  <si>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</si>
  <si>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</si>
  <si>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</si>
  <si>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</si>
  <si>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</si>
  <si>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</si>
  <si>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</si>
  <si>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</si>
  <si>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</si>
  <si>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</si>
  <si>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</si>
  <si>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</si>
  <si>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</si>
  <si>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</si>
  <si>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</si>
  <si>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</si>
  <si>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</si>
  <si>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</si>
  <si>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</si>
  <si>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</si>
  <si>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</si>
  <si>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</si>
  <si>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</si>
  <si>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</si>
  <si>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</si>
  <si>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</si>
  <si>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</si>
  <si>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</si>
  <si>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</si>
  <si>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</si>
  <si>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</si>
  <si>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</si>
  <si>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</si>
  <si>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</si>
  <si>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</si>
  <si>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</si>
  <si>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</si>
  <si>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</si>
  <si>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</si>
  <si>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</si>
  <si>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</si>
  <si>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</si>
  <si>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</si>
  <si>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</si>
  <si>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</si>
  <si>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</si>
  <si>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</si>
  <si>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</si>
  <si>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</si>
  <si>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</si>
  <si>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</si>
  <si>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</si>
  <si>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</si>
  <si>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</si>
  <si>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</si>
  <si>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</si>
  <si>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</si>
  <si>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</si>
  <si>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</si>
  <si>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</si>
  <si>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</si>
  <si>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</si>
  <si>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</si>
  <si>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</si>
  <si>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</si>
  <si>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</si>
  <si>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</si>
  <si>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</si>
  <si>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</si>
  <si>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</si>
  <si>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</si>
  <si>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</si>
  <si>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</si>
  <si>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</si>
  <si>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</si>
  <si>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</si>
  <si>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</si>
  <si>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</si>
  <si>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</si>
  <si>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</si>
  <si>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</si>
  <si>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</si>
  <si>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</si>
  <si>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</si>
  <si>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</si>
  <si>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</si>
  <si>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</si>
  <si>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</si>
  <si>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</si>
  <si>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</si>
  <si>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</si>
  <si>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</si>
  <si>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</si>
  <si>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</si>
  <si>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</si>
  <si>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</si>
  <si>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</si>
  <si>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</si>
  <si>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</si>
  <si>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</si>
  <si>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</si>
  <si>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</si>
  <si>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</si>
  <si>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</si>
  <si>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</si>
  <si>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</si>
  <si>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</si>
  <si>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</si>
  <si>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</si>
  <si>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</si>
  <si>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</si>
  <si>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</si>
  <si>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</si>
  <si>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</si>
  <si>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</si>
  <si>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</si>
  <si>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</si>
  <si>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</si>
  <si>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</si>
  <si>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</si>
  <si>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</si>
  <si>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</si>
  <si>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</si>
  <si>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</si>
  <si>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</si>
  <si>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</si>
  <si>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</si>
  <si>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</si>
  <si>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</si>
  <si>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</si>
  <si>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</si>
  <si>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</si>
  <si>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</si>
  <si>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</si>
  <si>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</si>
  <si>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</si>
  <si>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</si>
  <si>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</si>
  <si>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</si>
  <si>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</si>
  <si>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</si>
  <si>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</si>
  <si>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</si>
  <si>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</si>
  <si>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</si>
  <si>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</si>
  <si>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</si>
  <si>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</si>
  <si>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</si>
  <si>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</si>
  <si>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</si>
  <si>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</si>
  <si>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</si>
  <si>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</si>
  <si>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</si>
  <si>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</si>
  <si>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</si>
  <si>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</si>
  <si>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</si>
  <si>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</si>
  <si>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</si>
  <si>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</si>
  <si>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</si>
  <si>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</si>
  <si>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</si>
  <si>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</si>
  <si>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</si>
  <si>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</si>
  <si>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</si>
  <si>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</si>
  <si>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</si>
  <si>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</si>
  <si>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</si>
  <si>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</si>
  <si>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</si>
  <si>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</si>
  <si>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</si>
  <si>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</si>
  <si>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</si>
  <si>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</si>
  <si>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</si>
  <si>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</si>
  <si>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</si>
  <si>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</si>
  <si>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</si>
  <si>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</si>
  <si>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</si>
  <si>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</si>
  <si>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</si>
  <si>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</si>
  <si>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</si>
  <si>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</si>
  <si>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</si>
  <si>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</si>
  <si>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</si>
  <si>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</si>
  <si>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</si>
  <si>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</si>
  <si>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</si>
  <si>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</si>
  <si>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</si>
  <si>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</si>
  <si>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</si>
  <si>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</si>
  <si>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</si>
  <si>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</si>
  <si>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</si>
  <si>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</si>
  <si>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</si>
  <si>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</si>
  <si>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</si>
  <si>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</si>
  <si>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</si>
  <si>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</si>
  <si>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</si>
  <si>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</si>
  <si>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</si>
  <si>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</si>
  <si>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</si>
  <si>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</si>
  <si>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</si>
  <si>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</si>
  <si>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</si>
  <si>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</si>
  <si>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</si>
  <si>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</si>
  <si>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</si>
  <si>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</si>
  <si>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</si>
  <si>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</si>
  <si>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</si>
  <si>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</si>
  <si>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</si>
  <si>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</si>
  <si>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</si>
  <si>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</si>
  <si>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</si>
  <si>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</si>
  <si>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</si>
  <si>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</si>
  <si>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</si>
  <si>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</si>
  <si>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</si>
  <si>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</si>
  <si>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</si>
  <si>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</si>
  <si>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</si>
  <si>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</si>
  <si>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</si>
  <si>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</si>
  <si>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</si>
  <si>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</si>
  <si>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</si>
  <si>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</si>
  <si>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</si>
  <si>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</si>
  <si>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</si>
  <si>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</si>
  <si>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</si>
  <si>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</si>
  <si>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</si>
  <si>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</si>
  <si>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</si>
  <si>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</si>
  <si>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</si>
  <si>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</si>
  <si>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</si>
  <si>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</si>
  <si>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</si>
  <si>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</si>
  <si>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</si>
  <si>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</si>
  <si>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</si>
  <si>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</si>
  <si>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</si>
  <si>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</si>
  <si>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</si>
  <si>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</si>
  <si>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</si>
  <si>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</si>
  <si>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</si>
  <si>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</si>
  <si>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</si>
  <si>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</si>
  <si>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</si>
  <si>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</si>
  <si>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</si>
  <si>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</si>
  <si>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</si>
  <si>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</si>
  <si>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</si>
  <si>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</si>
  <si>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</si>
  <si>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</si>
  <si>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</si>
  <si>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</si>
  <si>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</si>
  <si>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</si>
  <si>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</si>
  <si>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</si>
  <si>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</si>
  <si>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</si>
  <si>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</si>
  <si>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</si>
  <si>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</si>
  <si>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</si>
  <si>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</si>
  <si>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</si>
  <si>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</si>
  <si>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</si>
  <si>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</si>
  <si>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</si>
  <si>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</si>
  <si>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</si>
  <si>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</si>
  <si>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</si>
  <si>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</si>
  <si>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</si>
  <si>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</si>
  <si>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</si>
  <si>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</si>
  <si>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</si>
  <si>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</si>
  <si>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</si>
  <si>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</si>
  <si>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</si>
  <si>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</si>
  <si>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</si>
  <si>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</si>
  <si>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</si>
  <si>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</si>
  <si>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</si>
  <si>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</si>
  <si>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</si>
  <si>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</si>
  <si>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</si>
  <si>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</si>
  <si>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</si>
  <si>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</si>
  <si>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</si>
  <si>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</si>
  <si>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</si>
  <si>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</si>
  <si>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</si>
  <si>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</si>
  <si>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</si>
  <si>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</si>
  <si>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</si>
  <si>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</si>
  <si>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</si>
  <si>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</si>
  <si>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</si>
  <si>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</si>
  <si>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</si>
  <si>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</si>
  <si>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</si>
  <si>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</si>
  <si>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</si>
  <si>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</si>
  <si>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</si>
  <si>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</si>
  <si>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</si>
  <si>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</si>
  <si>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</si>
  <si>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</si>
  <si>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</si>
  <si>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</si>
  <si>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</si>
  <si>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</si>
  <si>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</si>
  <si>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</si>
  <si>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</si>
  <si>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</si>
  <si>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</si>
  <si>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</si>
  <si>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</si>
  <si>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</si>
  <si>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</si>
  <si>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</si>
  <si>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</si>
  <si>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</si>
  <si>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</si>
  <si>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</si>
  <si>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</si>
  <si>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</si>
  <si>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</si>
  <si>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</si>
  <si>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</si>
  <si>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</si>
  <si>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</si>
  <si>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</si>
  <si>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</si>
  <si>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</si>
  <si>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</si>
  <si>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</si>
  <si>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</si>
  <si>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</si>
  <si>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</si>
  <si>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</si>
  <si>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</si>
  <si>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</si>
  <si>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</si>
  <si>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</si>
  <si>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</si>
  <si>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</si>
  <si>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</si>
  <si>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</si>
  <si>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</si>
  <si>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</si>
  <si>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</si>
  <si>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</si>
  <si>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</si>
  <si>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</si>
  <si>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</si>
  <si>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</si>
  <si>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</si>
  <si>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</si>
  <si>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</si>
  <si>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</si>
  <si>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</si>
  <si>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</si>
  <si>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</si>
  <si>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</si>
  <si>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</si>
  <si>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</si>
  <si>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</si>
  <si>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</si>
  <si>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</si>
  <si>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</si>
  <si>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</si>
  <si>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</si>
  <si>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</si>
  <si>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</si>
  <si>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</si>
  <si>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</si>
  <si>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</si>
  <si>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</si>
  <si>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</si>
  <si>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</si>
  <si>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</si>
  <si>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</si>
  <si>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</si>
  <si>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</si>
  <si>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</si>
  <si>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</si>
  <si>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</si>
  <si>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</si>
  <si>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</si>
  <si>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</si>
  <si>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</si>
  <si>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</si>
  <si>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</si>
  <si>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</si>
  <si>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</si>
  <si>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</si>
  <si>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</si>
  <si>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</si>
  <si>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</si>
  <si>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</si>
  <si>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</si>
  <si>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</si>
  <si>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</si>
  <si>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</si>
  <si>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</si>
  <si>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</si>
  <si>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</si>
  <si>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</si>
  <si>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</si>
  <si>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</si>
  <si>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</si>
  <si>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</si>
  <si>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</si>
  <si>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</si>
  <si>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</si>
  <si>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</si>
  <si>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</si>
  <si>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</si>
  <si>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</si>
  <si>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</si>
  <si>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</si>
  <si>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</si>
  <si>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</si>
  <si>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</si>
  <si>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</si>
  <si>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</si>
  <si>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</si>
  <si>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</si>
  <si>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</si>
  <si>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</si>
  <si>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</si>
  <si>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</si>
  <si>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</si>
  <si>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</si>
  <si>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</si>
  <si>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</si>
  <si>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</si>
  <si>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</si>
  <si>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</si>
  <si>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</si>
  <si>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</si>
  <si>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</si>
  <si>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</si>
  <si>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</si>
  <si>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</si>
  <si>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</si>
  <si>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</si>
  <si>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</si>
  <si>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</si>
  <si>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</si>
  <si>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</si>
  <si>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</si>
  <si>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</si>
  <si>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</si>
  <si>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</si>
  <si>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</si>
  <si>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</si>
  <si>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</si>
  <si>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</si>
  <si>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</si>
  <si>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</si>
  <si>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</si>
  <si>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</si>
  <si>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</si>
  <si>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</si>
  <si>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</si>
  <si>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</si>
  <si>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</si>
  <si>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</si>
  <si>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</si>
  <si>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</si>
  <si>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</si>
  <si>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</si>
  <si>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</si>
  <si>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</si>
  <si>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</si>
  <si>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</si>
  <si>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</si>
  <si>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</si>
  <si>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</si>
  <si>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</si>
  <si>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</si>
  <si>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</si>
  <si>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</si>
  <si>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</si>
  <si>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</si>
  <si>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</si>
  <si>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</si>
  <si>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</si>
  <si>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</si>
  <si>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</si>
  <si>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</si>
  <si>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</si>
  <si>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</si>
  <si>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</si>
  <si>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</si>
  <si>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</si>
  <si>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</si>
  <si>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</si>
  <si>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</si>
  <si>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</si>
  <si>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</si>
  <si>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</si>
  <si>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</si>
  <si>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</si>
  <si>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</si>
  <si>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</si>
  <si>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</si>
  <si>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</si>
  <si>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</si>
  <si>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</si>
  <si>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</si>
  <si>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</si>
  <si>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</si>
  <si>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</si>
  <si>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</si>
  <si>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</si>
  <si>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</si>
  <si>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</si>
  <si>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</si>
  <si>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</si>
  <si>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</si>
  <si>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</si>
  <si>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</si>
  <si>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</si>
  <si>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</si>
  <si>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</si>
  <si>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</si>
  <si>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</si>
  <si>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</si>
  <si>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</si>
  <si>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</si>
  <si>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</si>
  <si>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</si>
  <si>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</si>
  <si>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</si>
  <si>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</si>
  <si>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</si>
  <si>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</si>
  <si>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</si>
  <si>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</si>
  <si>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</si>
  <si>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</si>
  <si>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</si>
  <si>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</si>
  <si>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</si>
  <si>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</si>
  <si>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</si>
  <si>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</si>
  <si>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</si>
  <si>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</si>
  <si>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</si>
  <si>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</si>
  <si>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</si>
  <si>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</si>
  <si>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</si>
  <si>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</si>
  <si>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</si>
  <si>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</si>
  <si>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</si>
  <si>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</si>
  <si>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</si>
  <si>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</si>
  <si>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</si>
  <si>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</si>
  <si>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</si>
  <si>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</si>
  <si>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</si>
  <si>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</si>
  <si>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</si>
  <si>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</si>
  <si>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</si>
  <si>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</si>
  <si>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</si>
  <si>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</si>
  <si>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</si>
  <si>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</si>
  <si>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</si>
  <si>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</si>
  <si>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</si>
  <si>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</si>
  <si>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</si>
  <si>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</si>
  <si>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</si>
  <si>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</si>
  <si>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</si>
  <si>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</si>
  <si>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</si>
  <si>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</si>
  <si>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</si>
  <si>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</si>
  <si>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</si>
  <si>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</si>
  <si>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</si>
  <si>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</si>
  <si>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</si>
  <si>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</si>
  <si>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</si>
  <si>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</si>
  <si>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</si>
  <si>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</si>
  <si>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</si>
  <si>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</si>
  <si>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</si>
  <si>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</si>
  <si>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</si>
  <si>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</si>
  <si>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</si>
  <si>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</si>
  <si>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</si>
  <si>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</si>
  <si>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</si>
  <si>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</si>
  <si>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</si>
  <si>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</si>
  <si>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</si>
  <si>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</si>
  <si>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</si>
  <si>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</si>
  <si>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</si>
  <si>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</si>
  <si>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</si>
  <si>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</si>
  <si>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</si>
  <si>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</si>
  <si>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</si>
  <si>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</si>
  <si>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</si>
  <si>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</si>
  <si>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</si>
  <si>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</si>
  <si>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</si>
  <si>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</si>
  <si>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</si>
  <si>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</si>
  <si>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</si>
  <si>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</si>
  <si>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</si>
  <si>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</si>
  <si>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</si>
  <si>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</si>
  <si>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</si>
  <si>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</si>
  <si>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</si>
  <si>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</si>
  <si>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</si>
  <si>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</si>
  <si>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</si>
  <si>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</si>
  <si>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</si>
  <si>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</si>
  <si>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</si>
  <si>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</si>
  <si>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</si>
  <si>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</si>
  <si>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</si>
  <si>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</si>
  <si>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</si>
  <si>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</si>
  <si>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</si>
  <si>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</si>
  <si>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</si>
  <si>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</si>
  <si>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</si>
  <si>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</si>
  <si>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</si>
  <si>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</si>
  <si>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</si>
  <si>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</si>
  <si>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</si>
  <si>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</si>
  <si>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</si>
  <si>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</si>
  <si>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</si>
  <si>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</si>
  <si>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</si>
  <si>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</si>
  <si>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</si>
  <si>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</si>
  <si>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</si>
  <si>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</si>
  <si>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</si>
  <si>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</si>
  <si>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</si>
  <si>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</si>
  <si>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</si>
  <si>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</si>
  <si>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</si>
  <si>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</si>
  <si>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</si>
  <si>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</si>
  <si>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</si>
  <si>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</si>
  <si>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</si>
  <si>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</si>
  <si>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</si>
  <si>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</si>
  <si>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</si>
  <si>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</si>
  <si>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</si>
  <si>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</si>
  <si>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</si>
  <si>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</si>
  <si>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</si>
  <si>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</si>
  <si>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</si>
  <si>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</si>
  <si>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</si>
  <si>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</si>
  <si>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</si>
  <si>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</si>
  <si>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</si>
  <si>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</si>
  <si>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</si>
  <si>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</si>
  <si>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</si>
  <si>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</si>
  <si>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</si>
  <si>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</si>
  <si>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</si>
  <si>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</si>
  <si>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</si>
  <si>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</si>
  <si>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</si>
  <si>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</si>
  <si>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</si>
  <si>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</si>
  <si>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</si>
  <si>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</si>
  <si>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</si>
  <si>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</si>
  <si>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</si>
  <si>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</si>
  <si>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</si>
  <si>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</si>
  <si>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</si>
  <si>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</si>
  <si>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</si>
  <si>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</si>
  <si>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</si>
  <si>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</si>
  <si>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</si>
  <si>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</si>
  <si>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</si>
  <si>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</si>
  <si>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</si>
  <si>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</si>
  <si>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</si>
  <si>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</si>
  <si>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</si>
  <si>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</si>
  <si>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</si>
  <si>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</si>
  <si>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</si>
  <si>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</si>
  <si>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</si>
  <si>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</si>
  <si>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</si>
  <si>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</si>
  <si>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</si>
  <si>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</si>
  <si>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</si>
  <si>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</si>
  <si>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</si>
  <si>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</si>
  <si>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</si>
  <si>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</si>
  <si>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</si>
  <si>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</si>
  <si>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</si>
  <si>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</si>
  <si>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</si>
  <si>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</si>
  <si>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</si>
  <si>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</si>
  <si>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</si>
  <si>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</si>
  <si>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</si>
  <si>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</si>
  <si>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</si>
  <si>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</si>
  <si>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</si>
  <si>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</si>
  <si>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</si>
  <si>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</si>
  <si>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</si>
  <si>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</si>
  <si>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</si>
  <si>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</si>
  <si>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</si>
  <si>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</si>
  <si>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</si>
  <si>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</si>
  <si>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</si>
  <si>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</si>
  <si>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</si>
  <si>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</si>
  <si>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</si>
  <si>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</si>
  <si>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</si>
  <si>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</si>
  <si>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</si>
  <si>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</si>
  <si>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</si>
  <si>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</si>
  <si>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</si>
  <si>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</si>
  <si>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</si>
  <si>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</si>
  <si>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</si>
  <si>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</si>
  <si>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</si>
  <si>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</si>
  <si>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</si>
  <si>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</si>
  <si>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</si>
  <si>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</si>
  <si>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</si>
  <si>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</si>
  <si>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</si>
  <si>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</si>
  <si>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</si>
  <si>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</si>
  <si>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</si>
  <si>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</si>
  <si>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</si>
  <si>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</si>
  <si>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</si>
  <si>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</si>
  <si>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</si>
  <si>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</si>
  <si>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</si>
  <si>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</si>
  <si>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</si>
  <si>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</si>
  <si>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</si>
  <si>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</si>
  <si>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</si>
  <si>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</si>
  <si>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</si>
  <si>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</si>
  <si>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</si>
  <si>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</si>
  <si>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</si>
  <si>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</si>
  <si>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</si>
  <si>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</si>
  <si>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</si>
  <si>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</si>
  <si>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</si>
  <si>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</si>
  <si>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</si>
  <si>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</si>
  <si>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</si>
  <si>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</si>
  <si>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</si>
  <si>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</si>
  <si>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</si>
  <si>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</si>
  <si>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</si>
  <si>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</si>
  <si>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</si>
  <si>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</si>
  <si>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</si>
  <si>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</si>
  <si>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</si>
  <si>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</si>
  <si>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</si>
  <si>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</si>
  <si>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</si>
  <si>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</si>
  <si>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</si>
  <si>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</si>
  <si>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</si>
  <si>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</si>
  <si>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</si>
  <si>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</si>
  <si>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</si>
  <si>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</si>
  <si>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</si>
  <si>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</si>
  <si>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</si>
  <si>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</si>
  <si>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</si>
  <si>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</si>
  <si>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</si>
  <si>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</si>
  <si>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</si>
  <si>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</si>
  <si>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</si>
  <si>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</si>
  <si>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</si>
  <si>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</si>
  <si>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</si>
  <si>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</si>
  <si>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</si>
  <si>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</si>
  <si>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</si>
  <si>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</si>
  <si>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</si>
  <si>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</si>
  <si>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</si>
  <si>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</si>
  <si>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</si>
  <si>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</si>
  <si>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</si>
  <si>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</si>
  <si>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</si>
  <si>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</si>
  <si>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</si>
  <si>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</si>
  <si>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</si>
  <si>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</si>
  <si>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</si>
  <si>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</si>
  <si>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</si>
  <si>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</si>
  <si>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</si>
  <si>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</si>
  <si>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</si>
  <si>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</si>
  <si>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</si>
  <si>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</si>
  <si>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</si>
  <si>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</si>
  <si>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</si>
  <si>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</si>
  <si>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</si>
  <si>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</si>
  <si>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</si>
  <si>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</si>
  <si>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</si>
  <si>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</si>
  <si>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</si>
  <si>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</si>
  <si>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</si>
  <si>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</si>
  <si>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</si>
  <si>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</si>
  <si>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</si>
  <si>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</si>
  <si>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</si>
  <si>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</si>
  <si>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</si>
  <si>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</si>
  <si>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</si>
  <si>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</si>
  <si>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</si>
  <si>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</si>
  <si>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</si>
  <si>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</si>
  <si>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</si>
  <si>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</si>
  <si>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</si>
  <si>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</si>
  <si>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</si>
  <si>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</si>
  <si>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</si>
  <si>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</si>
  <si>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</si>
  <si>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</si>
  <si>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</si>
  <si>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</si>
  <si>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</si>
  <si>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</si>
  <si>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</si>
  <si>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</si>
  <si>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</si>
  <si>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</si>
  <si>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</si>
  <si>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</si>
  <si>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</si>
  <si>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</si>
  <si>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</si>
  <si>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</si>
  <si>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</si>
  <si>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</si>
  <si>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</si>
  <si>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</si>
  <si>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</si>
  <si>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</si>
  <si>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</si>
  <si>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</si>
  <si>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</si>
  <si>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</si>
  <si>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</si>
  <si>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</si>
  <si>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</si>
  <si>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</si>
  <si>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</si>
  <si>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</si>
  <si>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</si>
  <si>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</si>
  <si>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</si>
  <si>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</si>
  <si>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</si>
  <si>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</si>
  <si>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</si>
  <si>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</si>
  <si>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</si>
  <si>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</si>
  <si>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</si>
  <si>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</si>
  <si>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</si>
  <si>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</si>
  <si>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</si>
  <si>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</si>
  <si>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</si>
  <si>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</si>
  <si>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</si>
  <si>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</si>
  <si>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</si>
  <si>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</si>
  <si>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</si>
  <si>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</si>
  <si>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</si>
  <si>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</si>
  <si>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</si>
  <si>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</si>
  <si>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</si>
  <si>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</si>
  <si>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</si>
  <si>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</si>
  <si>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</si>
  <si>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</si>
  <si>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</si>
  <si>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</si>
  <si>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</si>
  <si>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</si>
  <si>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</si>
  <si>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</si>
  <si>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</si>
  <si>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</si>
  <si>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</si>
  <si>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</si>
  <si>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</si>
  <si>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</si>
  <si>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</si>
  <si>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</si>
  <si>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</si>
  <si>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</si>
  <si>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</si>
  <si>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</si>
  <si>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</si>
  <si>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</si>
  <si>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</si>
  <si>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</si>
  <si>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</si>
  <si>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</si>
  <si>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</si>
  <si>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</si>
  <si>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</si>
  <si>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</si>
  <si>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</si>
  <si>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</si>
  <si>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</si>
  <si>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</si>
  <si>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</si>
  <si>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</si>
  <si>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</si>
  <si>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</si>
  <si>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</si>
  <si>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</si>
  <si>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</si>
  <si>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</si>
  <si>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</si>
  <si>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</si>
  <si>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</si>
  <si>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</si>
  <si>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</si>
  <si>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</si>
  <si>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</si>
  <si>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</si>
  <si>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</si>
  <si>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</si>
  <si>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</si>
  <si>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</si>
  <si>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</si>
  <si>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</si>
  <si>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</si>
  <si>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</si>
  <si>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</si>
  <si>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</si>
  <si>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</si>
  <si>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</si>
  <si>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</si>
  <si>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</si>
  <si>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</si>
  <si>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</si>
  <si>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</si>
  <si>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</si>
  <si>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</si>
  <si>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</si>
  <si>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</si>
  <si>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</si>
  <si>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</si>
  <si>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</si>
  <si>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</si>
  <si>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</si>
  <si>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</si>
  <si>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</si>
  <si>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</si>
  <si>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</si>
  <si>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</si>
  <si>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</si>
  <si>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</si>
  <si>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</si>
  <si>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</si>
  <si>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</si>
  <si>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</si>
  <si>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</si>
  <si>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</si>
  <si>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</si>
  <si>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</si>
  <si>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</si>
  <si>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</si>
  <si>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</si>
  <si>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</si>
  <si>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</si>
  <si>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</si>
  <si>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</si>
  <si>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</si>
  <si>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</si>
  <si>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</si>
  <si>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</si>
  <si>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</si>
  <si>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</si>
  <si>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</si>
  <si>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</si>
  <si>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</si>
  <si>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</si>
  <si>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</si>
  <si>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</si>
  <si>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</si>
  <si>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</si>
  <si>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</si>
  <si>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</si>
  <si>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</si>
  <si>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</si>
  <si>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</si>
  <si>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</si>
  <si>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</si>
  <si>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</si>
  <si>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</si>
  <si>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</si>
  <si>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</si>
  <si>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</si>
  <si>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</si>
  <si>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</si>
  <si>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</si>
  <si>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</si>
  <si>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</si>
  <si>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</si>
  <si>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</si>
  <si>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</si>
  <si>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</si>
  <si>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</si>
  <si>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</si>
  <si>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</si>
  <si>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</si>
  <si>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</si>
  <si>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</si>
  <si>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</si>
  <si>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</si>
  <si>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</si>
  <si>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</si>
  <si>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</si>
  <si>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</si>
  <si>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</si>
  <si>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</si>
  <si>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</si>
  <si>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</si>
  <si>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</si>
  <si>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</si>
  <si>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</si>
  <si>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</si>
  <si>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</si>
  <si>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</si>
  <si>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</si>
  <si>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</si>
  <si>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</si>
  <si>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</si>
  <si>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</si>
  <si>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</si>
  <si>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</si>
  <si>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</si>
  <si>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</si>
  <si>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</si>
  <si>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</si>
  <si>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</si>
  <si>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</si>
  <si>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</si>
  <si>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</si>
  <si>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</si>
  <si>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</si>
  <si>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</si>
  <si>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</si>
  <si>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</si>
  <si>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</si>
  <si>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</si>
  <si>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</si>
  <si>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</si>
  <si>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</si>
  <si>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</si>
  <si>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</si>
  <si>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</si>
  <si>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</si>
  <si>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</si>
  <si>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</si>
  <si>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</si>
  <si>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</si>
  <si>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</si>
  <si>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</si>
  <si>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</si>
  <si>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</si>
  <si>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</si>
  <si>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</si>
  <si>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</si>
  <si>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</si>
  <si>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</si>
  <si>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</si>
  <si>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</si>
  <si>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</si>
  <si>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</si>
  <si>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</si>
  <si>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</si>
  <si>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</si>
  <si>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</si>
  <si>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</si>
  <si>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</si>
  <si>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</si>
  <si>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</si>
  <si>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</si>
  <si>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</si>
  <si>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</si>
  <si>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</si>
  <si>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</si>
  <si>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</si>
  <si>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</si>
  <si>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</si>
  <si>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</si>
  <si>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</si>
  <si>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</si>
  <si>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</si>
  <si>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</si>
  <si>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</si>
  <si>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</si>
  <si>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</si>
  <si>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</si>
  <si>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</si>
  <si>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</si>
  <si>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</si>
  <si>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</si>
  <si>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</si>
  <si>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</si>
  <si>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</si>
  <si>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</si>
  <si>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</si>
  <si>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</si>
  <si>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</si>
  <si>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</si>
  <si>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</si>
  <si>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</si>
  <si>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</si>
  <si>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</si>
  <si>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</si>
  <si>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</si>
  <si>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</si>
  <si>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</si>
  <si>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</si>
  <si>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</si>
  <si>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</si>
  <si>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</si>
  <si>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</si>
  <si>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</si>
  <si>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</si>
  <si>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</si>
  <si>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</si>
  <si>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</si>
  <si>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</si>
  <si>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</si>
  <si>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</si>
  <si>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</si>
  <si>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</si>
  <si>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</si>
  <si>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</si>
  <si>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</si>
  <si>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</si>
  <si>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</si>
  <si>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</si>
  <si>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</si>
  <si>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</si>
  <si>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</si>
  <si>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</si>
  <si>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</si>
  <si>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</si>
  <si>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</si>
  <si>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</si>
  <si>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</si>
  <si>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</si>
  <si>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</si>
  <si>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</si>
  <si>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</si>
  <si>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</si>
  <si>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</si>
  <si>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</si>
  <si>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</si>
  <si>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</si>
  <si>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</si>
  <si>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</si>
  <si>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</si>
  <si>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</si>
  <si>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</si>
  <si>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</si>
  <si>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</si>
  <si>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</si>
  <si>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</si>
  <si>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</si>
  <si>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</si>
  <si>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</si>
  <si>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</si>
  <si>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</si>
  <si>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</si>
  <si>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</si>
  <si>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</si>
  <si>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</si>
  <si>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</si>
  <si>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</si>
  <si>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</si>
  <si>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</si>
  <si>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</si>
  <si>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</si>
  <si>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</si>
  <si>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</si>
  <si>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</si>
  <si>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</si>
  <si>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</si>
  <si>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</si>
  <si>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</si>
  <si>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</si>
  <si>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</si>
  <si>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</si>
  <si>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</si>
  <si>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</si>
  <si>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</si>
  <si>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</si>
  <si>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</si>
  <si>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</si>
  <si>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</si>
  <si>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</si>
  <si>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</si>
  <si>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</si>
  <si>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</si>
  <si>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</si>
  <si>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</si>
  <si>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</si>
  <si>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</si>
  <si>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</si>
  <si>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</si>
  <si>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</si>
  <si>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</si>
  <si>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</si>
  <si>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</si>
  <si>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</si>
  <si>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</si>
  <si>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</si>
  <si>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</si>
  <si>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</si>
  <si>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</si>
  <si>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</si>
  <si>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</si>
  <si>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</si>
  <si>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</si>
  <si>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</si>
  <si>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</si>
  <si>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</si>
  <si>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</si>
  <si>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</si>
  <si>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</si>
  <si>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</si>
  <si>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</si>
  <si>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</si>
  <si>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</si>
  <si>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</si>
  <si>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</si>
  <si>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</si>
  <si>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</si>
  <si>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</si>
  <si>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</si>
  <si>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</si>
  <si>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</si>
  <si>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</si>
  <si>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</si>
  <si>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</si>
  <si>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</si>
  <si>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</si>
  <si>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</si>
  <si>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</si>
  <si>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</si>
  <si>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</si>
  <si>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</si>
  <si>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</si>
  <si>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</si>
  <si>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</si>
  <si>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</si>
  <si>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</si>
  <si>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</si>
  <si>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</si>
  <si>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</si>
  <si>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</si>
  <si>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</si>
  <si>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</si>
  <si>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</si>
  <si>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</si>
  <si>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</si>
  <si>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</si>
  <si>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</si>
  <si>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</si>
  <si>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</si>
  <si>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</si>
  <si>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</si>
  <si>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</si>
  <si>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</si>
  <si>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</si>
  <si>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</si>
  <si>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</si>
  <si>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</si>
  <si>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</si>
  <si>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</si>
  <si>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</si>
  <si>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</si>
  <si>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</si>
  <si>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</si>
  <si>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</si>
  <si>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</si>
  <si>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</si>
  <si>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</si>
  <si>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</si>
  <si>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</si>
  <si>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</si>
  <si>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</si>
  <si>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</si>
  <si>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</si>
  <si>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</si>
  <si>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</si>
  <si>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</si>
  <si>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</si>
  <si>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</si>
  <si>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</si>
  <si>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</si>
  <si>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</si>
  <si>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</si>
  <si>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</si>
  <si>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</si>
  <si>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</si>
  <si>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</si>
  <si>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</si>
  <si>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</si>
  <si>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</si>
  <si>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</si>
  <si>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</si>
  <si>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</si>
  <si>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</si>
  <si>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</si>
  <si>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</si>
  <si>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</si>
  <si>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</si>
  <si>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</si>
  <si>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</si>
  <si>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</si>
  <si>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</si>
  <si>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</si>
  <si>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</si>
  <si>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</si>
  <si>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</si>
  <si>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</si>
  <si>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</si>
  <si>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</si>
  <si>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</si>
  <si>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</si>
  <si>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</si>
  <si>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</si>
  <si>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</si>
  <si>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</si>
  <si>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</si>
  <si>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</si>
  <si>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</si>
  <si>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</si>
  <si>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</si>
  <si>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</si>
  <si>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</si>
  <si>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</si>
  <si>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</si>
  <si>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</si>
  <si>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</si>
  <si>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</si>
  <si>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</si>
  <si>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</si>
  <si>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</si>
  <si>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</si>
  <si>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</si>
  <si>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</si>
  <si>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</si>
  <si>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</si>
  <si>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</si>
  <si>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</si>
  <si>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</si>
  <si>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</si>
  <si>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</si>
  <si>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</si>
  <si>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</si>
  <si>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</si>
  <si>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</si>
  <si>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</si>
  <si>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</si>
  <si>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</si>
  <si>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</si>
  <si>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</si>
  <si>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</si>
  <si>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</si>
  <si>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</si>
  <si>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</si>
  <si>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</si>
  <si>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</si>
  <si>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</si>
  <si>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</si>
  <si>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</si>
  <si>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</si>
  <si>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</si>
  <si>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</si>
  <si>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</si>
  <si>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</si>
  <si>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</si>
  <si>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</si>
  <si>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</si>
  <si>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</si>
  <si>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</si>
  <si>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</si>
  <si>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</si>
  <si>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</si>
  <si>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</si>
  <si>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</si>
  <si>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</si>
  <si>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</si>
  <si>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</si>
  <si>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</si>
  <si>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</si>
  <si>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</si>
  <si>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</si>
  <si>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</si>
  <si>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</si>
  <si>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</si>
  <si>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</si>
  <si>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</si>
  <si>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</si>
  <si>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</si>
  <si>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</si>
  <si>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</si>
  <si>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</si>
  <si>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</si>
  <si>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</si>
  <si>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</si>
  <si>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</si>
  <si>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</si>
  <si>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</si>
  <si>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</si>
  <si>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</si>
  <si>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</si>
  <si>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</si>
  <si>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</si>
  <si>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</si>
  <si>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</si>
  <si>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</si>
  <si>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</si>
  <si>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</si>
  <si>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</si>
  <si>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</si>
  <si>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</si>
  <si>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</si>
  <si>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</si>
  <si>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</si>
  <si>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</si>
  <si>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</si>
  <si>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</si>
  <si>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</si>
  <si>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</si>
  <si>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</si>
  <si>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</si>
  <si>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</si>
  <si>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</si>
  <si>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</si>
  <si>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</si>
  <si>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</si>
  <si>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</si>
  <si>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</si>
  <si>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</si>
  <si>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</si>
  <si>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</si>
  <si>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</si>
  <si>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</si>
  <si>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</si>
  <si>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</si>
  <si>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</si>
  <si>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</si>
  <si>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</si>
  <si>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</si>
  <si>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</si>
  <si>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</si>
  <si>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</si>
  <si>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</si>
  <si>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</si>
  <si>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</si>
  <si>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</si>
  <si>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</si>
  <si>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</si>
  <si>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</si>
  <si>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</si>
  <si>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</si>
  <si>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</si>
  <si>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</si>
  <si>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</si>
  <si>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</si>
  <si>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</si>
  <si>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</si>
  <si>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</si>
  <si>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</si>
  <si>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</si>
  <si>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</si>
  <si>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</si>
  <si>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</si>
  <si>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</si>
  <si>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</si>
  <si>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</si>
  <si>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</si>
  <si>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</si>
  <si>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</si>
  <si>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</si>
  <si>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</si>
  <si>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</si>
  <si>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</si>
  <si>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</si>
  <si>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</si>
  <si>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</si>
  <si>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</si>
  <si>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</si>
  <si>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</si>
  <si>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</si>
  <si>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</si>
  <si>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</si>
  <si>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</si>
  <si>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</si>
  <si>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</si>
  <si>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</si>
  <si>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</si>
  <si>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</si>
  <si>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</si>
  <si>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</si>
  <si>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</si>
  <si>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</si>
  <si>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</si>
  <si>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</si>
  <si>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</si>
  <si>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</si>
  <si>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</si>
  <si>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</si>
  <si>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</si>
  <si>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</si>
  <si>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</si>
  <si>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</si>
  <si>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</si>
  <si>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</si>
  <si>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</si>
  <si>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</si>
  <si>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</si>
  <si>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</si>
  <si>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</si>
  <si>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</si>
  <si>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</si>
  <si>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</si>
  <si>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</si>
  <si>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</si>
  <si>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</si>
  <si>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</si>
  <si>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</si>
  <si>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</si>
  <si>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</si>
  <si>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</si>
  <si>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</si>
  <si>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</si>
  <si>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</si>
  <si>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</si>
  <si>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</si>
  <si>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</si>
  <si>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</si>
  <si>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</si>
  <si>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</si>
  <si>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</si>
  <si>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</si>
  <si>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</si>
  <si>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</si>
  <si>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</si>
  <si>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</si>
  <si>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</si>
  <si>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</si>
  <si>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</si>
  <si>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</si>
  <si>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</si>
  <si>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</si>
  <si>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</si>
  <si>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</si>
  <si>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</si>
  <si>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</si>
  <si>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</si>
  <si>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</si>
  <si>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</si>
  <si>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</si>
  <si>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</si>
  <si>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</si>
  <si>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</si>
  <si>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</si>
  <si>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</si>
  <si>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</si>
  <si>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</si>
  <si>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</si>
  <si>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</si>
  <si>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</si>
  <si>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</si>
  <si>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</si>
  <si>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</si>
  <si>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</si>
  <si>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</si>
  <si>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</si>
  <si>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</si>
  <si>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</si>
  <si>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</si>
  <si>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</si>
  <si>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</si>
  <si>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</si>
  <si>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</si>
  <si>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</si>
  <si>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</si>
  <si>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</si>
  <si>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</si>
  <si>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</si>
  <si>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</si>
  <si>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</si>
  <si>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</si>
  <si>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</si>
  <si>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</si>
  <si>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</si>
  <si>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</si>
  <si>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</si>
  <si>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</si>
  <si>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</si>
  <si>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</si>
  <si>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</si>
  <si>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</si>
  <si>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</si>
  <si>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</si>
  <si>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</si>
  <si>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</si>
  <si>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</si>
  <si>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</si>
  <si>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</si>
  <si>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</si>
  <si>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</si>
  <si>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</si>
  <si>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</si>
  <si>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</si>
  <si>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</si>
  <si>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</si>
  <si>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</si>
  <si>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</si>
  <si>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</si>
  <si>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</si>
  <si>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</si>
  <si>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</si>
  <si>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</si>
  <si>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</si>
  <si>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</si>
  <si>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</si>
  <si>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</si>
  <si>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</si>
  <si>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</si>
  <si>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</si>
  <si>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</si>
  <si>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</si>
  <si>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</si>
  <si>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</si>
  <si>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</si>
  <si>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</si>
  <si>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</si>
  <si>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</si>
  <si>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</si>
  <si>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</si>
  <si>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</si>
  <si>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</si>
  <si>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</si>
  <si>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</si>
  <si>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</si>
  <si>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</si>
  <si>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</si>
  <si>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</si>
  <si>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</si>
  <si>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</si>
  <si>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</si>
  <si>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</si>
  <si>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</si>
  <si>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</si>
  <si>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</si>
  <si>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</si>
  <si>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</si>
  <si>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</si>
  <si>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</si>
  <si>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</si>
  <si>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</si>
  <si>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</si>
  <si>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</si>
  <si>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</si>
  <si>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</si>
  <si>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</si>
  <si>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</si>
  <si>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</si>
  <si>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</si>
  <si>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</si>
  <si>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</si>
  <si>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</si>
  <si>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</si>
  <si>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</si>
  <si>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</si>
  <si>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</si>
  <si>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</si>
  <si>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</si>
  <si>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</si>
  <si>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</si>
  <si>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</si>
  <si>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</si>
  <si>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</si>
  <si>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</si>
  <si>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</si>
  <si>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</si>
  <si>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</si>
  <si>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</si>
  <si>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</si>
  <si>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</si>
  <si>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</si>
  <si>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</si>
  <si>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</si>
  <si>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</si>
  <si>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</si>
  <si>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</si>
  <si>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</si>
  <si>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</si>
  <si>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</si>
  <si>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</si>
  <si>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</si>
  <si>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</si>
  <si>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</si>
  <si>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</si>
  <si>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</si>
  <si>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</si>
  <si>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</si>
  <si>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</si>
  <si>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</si>
  <si>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</si>
  <si>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</si>
  <si>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</si>
  <si>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</si>
  <si>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</si>
  <si>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</si>
  <si>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</si>
  <si>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</si>
  <si>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</si>
  <si>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</si>
  <si>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</si>
  <si>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</si>
  <si>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</si>
  <si>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</si>
  <si>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</si>
  <si>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</si>
  <si>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</si>
  <si>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</si>
  <si>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</si>
  <si>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</si>
  <si>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</si>
  <si>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</si>
  <si>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</si>
  <si>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</si>
  <si>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</si>
  <si>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</si>
  <si>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</si>
  <si>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</si>
  <si>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</si>
  <si>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</si>
  <si>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</si>
  <si>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</si>
  <si>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</si>
  <si>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</si>
  <si>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</si>
  <si>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</si>
  <si>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</si>
  <si>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</si>
  <si>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</si>
  <si>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</si>
  <si>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</si>
  <si>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</si>
  <si>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</si>
  <si>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</si>
  <si>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</si>
  <si>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</si>
  <si>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</si>
  <si>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</si>
  <si>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</si>
  <si>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</si>
  <si>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</si>
  <si>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</si>
  <si>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</si>
  <si>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</si>
  <si>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</si>
  <si>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</si>
  <si>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</si>
  <si>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</si>
  <si>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</si>
  <si>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</si>
  <si>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</si>
  <si>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</si>
  <si>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</si>
  <si>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</si>
  <si>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</si>
  <si>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</si>
  <si>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</si>
  <si>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</si>
  <si>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</si>
  <si>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</si>
  <si>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</si>
  <si>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</si>
  <si>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</si>
  <si>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</si>
  <si>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</si>
  <si>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</si>
  <si>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</si>
  <si>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</si>
  <si>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</si>
  <si>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</si>
  <si>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</si>
  <si>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</si>
  <si>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</si>
  <si>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</si>
  <si>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</si>
  <si>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</si>
  <si>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</si>
  <si>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</si>
  <si>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</si>
  <si>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</si>
  <si>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</si>
  <si>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</si>
  <si>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</si>
  <si>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</si>
  <si>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</si>
  <si>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</si>
  <si>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</si>
  <si>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</si>
  <si>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</si>
  <si>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</si>
  <si>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</si>
  <si>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</si>
  <si>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</si>
  <si>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</si>
  <si>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</si>
  <si>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</si>
  <si>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</si>
  <si>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</si>
  <si>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</si>
  <si>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</si>
  <si>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</si>
  <si>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</si>
  <si>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</si>
  <si>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</si>
  <si>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</si>
  <si>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</si>
  <si>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</si>
  <si>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</si>
  <si>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</si>
  <si>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</si>
  <si>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</si>
  <si>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</si>
  <si>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</si>
  <si>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</si>
  <si>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</si>
  <si>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</si>
  <si>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</si>
  <si>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</si>
  <si>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</si>
  <si>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</si>
  <si>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</si>
  <si>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</si>
  <si>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</si>
  <si>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</si>
  <si>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</si>
  <si>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</si>
  <si>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</si>
  <si>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</si>
  <si>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</si>
  <si>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</si>
  <si>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</si>
  <si>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</si>
  <si>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</si>
  <si>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</si>
  <si>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</si>
  <si>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</si>
  <si>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</si>
  <si>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</si>
  <si>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</si>
  <si>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</si>
  <si>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</si>
  <si>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</si>
  <si>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</si>
  <si>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</si>
  <si>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</si>
  <si>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</si>
  <si>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</si>
  <si>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</si>
  <si>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</si>
  <si>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</si>
  <si>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</si>
  <si>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</si>
  <si>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</si>
  <si>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</si>
  <si>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</si>
  <si>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</si>
  <si>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</si>
  <si>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</si>
  <si>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</si>
  <si>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</si>
  <si>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</si>
  <si>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</si>
  <si>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</si>
  <si>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</si>
  <si>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</si>
  <si>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</si>
  <si>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</si>
  <si>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</si>
  <si>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</si>
  <si>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</si>
  <si>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</si>
  <si>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</si>
  <si>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</si>
  <si>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</si>
  <si>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</si>
  <si>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</si>
  <si>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</si>
  <si>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</si>
  <si>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</si>
  <si>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</si>
  <si>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</si>
  <si>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</si>
  <si>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</si>
  <si>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</si>
  <si>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</si>
  <si>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</si>
  <si>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</si>
  <si>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</si>
  <si>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</si>
  <si>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</si>
  <si>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</si>
  <si>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</si>
  <si>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</si>
  <si>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</si>
  <si>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</si>
  <si>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</si>
  <si>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</si>
  <si>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</si>
  <si>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</si>
  <si>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</si>
  <si>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</si>
  <si>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</si>
  <si>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</si>
  <si>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</si>
  <si>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</si>
  <si>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</si>
  <si>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</si>
  <si>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</si>
  <si>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</si>
  <si>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</si>
  <si>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</si>
  <si>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</si>
  <si>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</si>
  <si>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</si>
  <si>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</si>
  <si>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</si>
  <si>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</si>
  <si>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</si>
  <si>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</si>
  <si>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</si>
  <si>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</si>
  <si>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</si>
  <si>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</si>
  <si>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</si>
  <si>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</si>
  <si>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</si>
  <si>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</si>
  <si>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</si>
  <si>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</si>
  <si>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</si>
  <si>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</si>
  <si>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</si>
  <si>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</si>
  <si>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</si>
  <si>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</si>
  <si>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</si>
  <si>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</si>
  <si>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</si>
  <si>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</si>
  <si>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</si>
  <si>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</si>
  <si>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</si>
  <si>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</si>
  <si>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</si>
  <si>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</si>
  <si>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</si>
  <si>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</si>
  <si>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</si>
  <si>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</si>
  <si>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</si>
  <si>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</si>
  <si>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</si>
  <si>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</si>
  <si>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</si>
  <si>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</si>
  <si>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</si>
  <si>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</si>
  <si>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</si>
  <si>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</si>
  <si>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</si>
  <si>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</si>
  <si>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</si>
  <si>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</si>
  <si>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</si>
  <si>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</si>
  <si>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</si>
  <si>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</si>
  <si>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</si>
  <si>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</si>
  <si>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</si>
  <si>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</si>
  <si>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</si>
  <si>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</si>
  <si>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</si>
  <si>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</si>
  <si>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</si>
  <si>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</si>
  <si>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</si>
  <si>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</si>
  <si>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</si>
  <si>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</si>
  <si>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</si>
  <si>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</si>
  <si>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</si>
  <si>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</si>
  <si>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</si>
  <si>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</si>
  <si>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</si>
  <si>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</si>
  <si>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</si>
  <si>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</si>
  <si>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</si>
  <si>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</si>
  <si>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</si>
  <si>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</si>
  <si>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</si>
  <si>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</si>
  <si>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</si>
  <si>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</si>
  <si>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</si>
  <si>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</si>
  <si>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</si>
  <si>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</si>
  <si>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</si>
  <si>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</si>
  <si>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</si>
  <si>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</si>
  <si>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</si>
  <si>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</si>
  <si>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</si>
  <si>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</si>
  <si>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</si>
  <si>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</si>
  <si>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</si>
  <si>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</si>
  <si>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 70min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</si>
  <si>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</si>
  <si>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</si>
  <si>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</si>
  <si>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</si>
  <si>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</si>
  <si>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</si>
  <si>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</si>
  <si>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</si>
  <si>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</si>
  <si>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</si>
  <si>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</si>
  <si>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</si>
  <si>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</si>
  <si>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</si>
  <si>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</si>
  <si>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</si>
  <si>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</si>
  <si>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</si>
  <si>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</si>
  <si>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</si>
  <si>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</si>
  <si>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</si>
  <si>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</si>
  <si>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</si>
  <si>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</si>
  <si>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</si>
  <si>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</si>
  <si>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</si>
  <si>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</si>
  <si>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</si>
  <si>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</si>
  <si>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</si>
  <si>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</si>
  <si>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</si>
  <si>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</si>
  <si>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</si>
  <si>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</si>
  <si>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</si>
  <si>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</si>
  <si>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</si>
  <si>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</si>
  <si>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</si>
  <si>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</si>
  <si>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</si>
  <si>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</si>
  <si>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</si>
  <si>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</si>
  <si>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</si>
  <si>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</si>
  <si>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</si>
  <si>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</si>
  <si>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</si>
  <si>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</si>
  <si>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</si>
  <si>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</si>
  <si>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</si>
  <si>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</si>
  <si>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</si>
  <si>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</si>
  <si>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</si>
  <si>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</si>
  <si>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</si>
  <si>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</si>
  <si>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</si>
  <si>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</si>
  <si>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</si>
  <si>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</si>
  <si>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</si>
  <si>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</si>
  <si>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</si>
  <si>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</si>
  <si>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</si>
  <si>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</si>
  <si>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</si>
  <si>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</si>
  <si>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</si>
  <si>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</si>
  <si>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</si>
  <si>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</si>
  <si>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</si>
  <si>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</si>
  <si>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</si>
  <si>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</si>
  <si>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</si>
  <si>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</si>
  <si>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</si>
  <si>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</si>
  <si>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</si>
  <si>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</si>
  <si>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</si>
  <si>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</si>
  <si>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</si>
  <si>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</si>
  <si>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</si>
  <si>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</si>
  <si>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</si>
  <si>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PCM-20251122-00000632</t>
  </si>
  <si>
    <t xml:space="preserve">EM team at site </t>
  </si>
  <si>
    <t>PCM-20251122-00000538</t>
  </si>
  <si>
    <t xml:space="preserve">ETA 20 min </t>
  </si>
  <si>
    <t>PCM-20251118-00000351</t>
  </si>
  <si>
    <t>ETA 100 min</t>
  </si>
  <si>
    <t>PCM-20251122-00000593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</si>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</sst>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5" totalsRowShown="0" headerRowDxfId="31" dataDxfId="30" headerRowBorderDxfId="28" tableBorderDxfId="29">
  <autoFilter ref="A1:L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320.56199629629555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2.8987037039769348E-2</v>
      </c>
      <c r="H3" s="143">
        <v>45983.472187500003</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45983.510422222222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45983.510422222222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45983.510422222222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45983.510422222222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45983.510422222222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45983.510422222222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45983.510422222222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45983.510422222222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45983.510422222222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45983.510422222222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45983.510422222222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45983.510422222222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45983.510422222222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45983.510422222222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45983.510422222222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45983.510422222222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45983.510422222222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45983.510422222222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45983.510422222222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45983.510422222222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45983.510422222222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45983.510422222222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45983.510422222222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45983.510422222222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45983.510422222222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45983.510422222222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45983.510422222222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45983.510422222222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45983.510422222222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45983.510422222222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45983.510422222222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45983.510422222222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45983.510422222222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45983.510422222222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45983.510422222222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45983.510422222222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45983.510422222222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45983.510422222222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45983.510422222222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45983.510422222222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45983.510422222222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45983.510422222222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45983.510422222222</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45983.510422222222</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2AD687BC-3DF5-44CB-B57D-E34994205645}"/>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158.5105844907448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45983.510422453706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45983.510422453706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45983.510422453706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45983.510422453706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45983.510422453706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45983.510422453706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45983.510422453706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45983.510422453706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45983.510422453706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45983.510422453706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45983.510422453706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45983.510422453706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45983.510422453706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45983.510422453706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45983.510422453706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45983.510422453706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45983.510422453706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45983.510422453706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45983.510422453706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45983.510422453706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45983.510422453706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45983.510422453706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45983.510422453706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45983.510422453706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45983.510422453706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45983.510422453706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45983.510422453706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45983.510422453706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45983.510422453706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45983.510422453706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45983.510422453706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45983.510422453706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45983.510422453706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45983.510422453706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45983.510422453706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45983.510422453706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45983.510422453706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45983.510422453706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45983.510422453706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45983.510422453706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45983.510422453706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45983.510422453706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45983.510422453706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45983.510422453706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45983.510422453706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45983.510422453706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45983.510422453706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45983.510422453706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45983.510422453706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45983.510422453706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45983.510422453706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45983.510422453706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45983.510422453706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45983.510422453706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45983.510422453706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45983.510422453706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45983.510422453706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45983.510422453706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45983.510422453706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45983.510422453706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45983.510422453706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45983.510422453706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45983.510422453706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45983.510422453706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45983.510422453706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45983.510422453706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45983.510422453706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45983.510422453706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45983.510422453706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45983.510422453706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45983.510422453706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45983.510422453706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45983.510422453706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45983.510422453706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45983.510422453706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45983.510422453706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45983.510422453706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45983.510422453706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45983.510422453706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45983.510422453706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45983.510422453706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45983.510422453706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45983.510422453706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45983.510422453706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45983.510422453706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45983.510422453706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45983.510422453706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45983.510422453706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45983.510422453706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45983.510422453706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45983.510422453706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45983.510422453706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45983.510422453706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45983.510422453706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45983.510422453706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45983.510422453706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45983.510422453706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45983.510422453706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45983.510422453706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45983.510422453706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45983.510422453706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45983.510422453706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45983.510422453706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45983.510422453706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45983.510422453706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45983.510422453706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45983.510422453706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45983.510422453706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45983.510422453706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45983.510422453706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45983.510422453706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45983.510422453706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45983.510422453706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45983.510422453706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45983.510422453706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45983.510422453706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45983.510422453706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45983.510422453706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45983.510422453706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45983.510422453706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45983.510422453706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45983.510422453706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45983.510422453706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45983.510422453706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45983.510422453706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45983.510422453706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45983.510422453706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45983.510422453706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45983.510422453706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45983.510422453706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45983.510422453706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45983.510422453706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45983.510422453706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45983.510422453706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45983.510422453706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45983.510422453706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45983.510422453706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45983.510422453706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45983.510422453706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45983.510422453706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45983.510422453706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45983.510422453706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45983.510422453706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45983.510422453706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45983.510422453706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45983.510422453706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45983.510422453706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45983.510422453706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45983.510422453706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45983.510422453706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45983.510422453706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45983.510422453706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45983.510422453706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45983.510422453706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45983.510422453706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45983.510422453706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workbookViewId="0">
      <selection activeCell="J19" sqref="J19"/>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45983.510422453706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45983.510422453706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45983.510422453706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45983.510422453706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45983.510422453706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45983.510422453706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45983.510422453706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45983.510422453706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45983.510422453706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45983.510422453706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45983.510422453706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45983.510422453706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45983.510422453706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45983.510422453706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45983.510422453706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45983.510422453706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45983.510422453706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45983.510422453706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45983.510422453706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45983.510422453706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45983.510422453706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45983.510422453706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45983.510422453706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45983.510422453706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45983.510422453706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45983.510422453706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45983.510422453706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45983.510422453706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45983.510422453706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45983.510422453706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45983.510422453706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45983.510422453706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45983.510422453706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45983.510422453706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45983.510422453706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45983.510422453706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45983.510422453706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45983.510422453706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45983.510422453706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45983.510422453706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45983.510422453706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45983.510422453706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45983.510422453706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45983.510422453706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45983.510422453706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45983.510422453706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45983.510422453706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45983.510422453706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45983.510422453706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45983.510422453706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45983.510422453706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45983.510422453706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45983.510422453706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45983.510422453706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45983.510422453706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45983.510422453706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45983.510422453706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45983.510422453706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45983.510422453706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45983.510422453706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45983.510422453706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45983.510422453706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45983.510422453706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45983.510422453706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45983.510422453706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45983.510422453706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45983.510422453706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45983.510422453706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45983.510422453706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45983.510422453706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45983.510422453706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45983.510422453706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45983.510422453706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45983.510422453706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45983.510422453706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45983.510422453706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45983.510422453706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45983.510422453706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45983.510422453706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45983.510422453706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45983.510422453706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45983.510422453706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45983.510422453706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45983.510422453706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45983.510422453706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45983.510422453706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45983.510422453706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45983.510422453706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45983.510422453706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45983.510422453706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45983.510422453706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45983.510422453706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45983.510422453706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45983.510422453706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45983.510422453706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45983.510422453706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45983.510422453706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45983.510422453706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45983.510422453706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45983.510422453706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45983.510422453706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45983.510422453706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45983.510422453706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45983.510422453706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45983.510422453706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45983.510422453706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45983.510422453706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45983.510422453706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45983.510422453706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45983.510422453706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45983.510422453706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45983.510422453706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45983.510422453706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45983.510422453706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45983.510422453706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45983.510422453706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45983.510422453706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45983.510422453706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45983.510422453706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45983.510422453706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45983.510422453706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45983.510422453706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45983.510422453706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45983.510422453706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45983.510422453706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45983.510422453706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45983.510422453706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45983.510422453706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45983.510422453706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45983.510422453706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45983.510422453706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45983.510422453706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45983.510422453706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45983.510422453706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45983.510422453706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45983.510422453706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45983.510422453706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45983.510422453706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45983.510422453706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45983.510422453706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45983.510422453706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45983.510422453706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45983.510422453706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45983.510422453706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45983.510422453706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45983.510422453706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45983.510422453706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45983.510422453706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45983.510422453706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45983.510422453706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45983.510422453706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45983.510422453706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45983.510422453706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45983.510422453706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45983.510422453706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45983.510422453706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45983.510422453706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45983.510422453706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45983.510422453706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45983.510422453706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45983.510422453706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45983.510422453706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45983.510422453706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45983.510422453706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45983.510422453706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45983.510422453706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45983.510422453706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45983.510422453706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45983.510422453706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45983.510422453706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45983.510422453706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45983.510422453706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45983.510422453706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45983.510422453706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45983.510422453706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45983.510422453706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45983.510422453706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45983.510422453706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45983.510422453706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45983.510422453706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45983.510422453706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45983.510422453706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45983.510422453706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45983.510422453706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45983.510422453706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45983.510422453706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45983.510422453706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45983.510422453706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45983.510422453706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45983.510422453706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45983.510422453706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45983.510422453706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45983.510422453706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45983.510422453706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45983.510422453706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45983.510422453706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45983.510422453706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45983.510422453706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45983.510422453706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45983.510422453706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45983.510422453706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45983.510422453706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45983.510422453706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45983.510422453706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45983.510422453706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45983.510422453706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45983.510422453706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45983.510422453706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45983.510422453706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45983.510422453706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45983.510422453706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45983.510422453706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45983.510422453706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45983.510422453706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45983.510422453706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45983.510422453706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45983.510422453706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45983.510422453706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45983.510422453706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45983.510422453706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45983.510422453706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45983.510422453706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45983.510422453706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45983.510422453706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45983.510422453706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45983.510422453706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45983.510422453706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45983.510422453706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45983.510422453706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45983.510422453706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45983.510422453706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45983.510422453706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45983.510422453706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45983.510422453706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45983.510422453706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45983.510422453706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45983.510422453706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45983.510422453706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45983.510422453706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45983.510422453706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45983.510422453706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45983.510422453706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45983.510422453706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45983.510422453706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45983.510422453706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45983.510422453706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45983.510422453706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45983.510422453706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45983.510422453706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45983.510422453706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45983.510422453706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45983.510422453706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45983.510422453706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45983.510422453706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45983.510422453706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45983.510422453706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45983.510422453706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45983.510422453706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45983.510422453706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45983.510422453706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45983.510422453706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45983.510422453706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45983.510422453706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45983.510422453706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45983.510422453706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45983.510422453706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45983.510422453706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45983.510422453706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45983.510422453706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45983.510422453706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45983.510422453706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45983.510422453706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45983.510422453706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45983.510422453706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45983.510422453706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45983.510422453706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45983.510422453706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45983.510422453706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45983.510422453706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45983.510422453706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45983.510422453706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45983.510422453706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45983.510422453706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45983.510422453706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45983.510422453706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45983.510422453706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45983.510422453706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45983.510422453706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45983.510422453706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45983.510422453706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45983.510422453706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45983.510422453706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45983.510422453706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45983.510422453706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45983.510422453706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45983.510422453706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45983.510422453706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45983.510422453706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45983.510422453706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45983.510422453706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45983.510422453706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45983.510422453706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45983.510422453706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45983.510422453706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45983.510422453706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45983.510422453706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45983.510422453706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45983.510422453706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45983.510422453706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45983.510422453706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45983.510422453706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45983.510422453706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45983.510422453706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45983.510422453706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45983.510422453706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45983.510422453706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45983.510422453706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45983.510422453706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45983.510422453706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45983.510422453706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45983.510422453706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45983.510422453706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45983.510422453706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45983.510422453706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45983.510422453706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45983.510422453706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45983.510422453706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45983.510422453706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45983.510422453706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45983.510422453706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45983.510422453706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45983.510422453706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45983.510422453706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45983.510422453706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45983.510422453706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45983.510422453706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45983.510422453706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45983.510422453706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45983.510422453706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45983.510422453706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45983.510422453706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45983.510422453706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45983.510422453706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45983.510422453706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45983.510422453706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45983.510422453706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45983.510422453706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45983.510422453706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45983.510422453706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45983.510422453706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45983.510422453706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45983.510422453706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45983.510422453706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45983.510422453706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45983.510422453706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45983.510422453706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45983.510422453706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45983.510422453706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45983.510422453706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45983.510422453706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45983.510422453706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45983.510422453706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45983.510422453706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45983.510422453706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45983.510422453706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45983.510422453706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45983.510422453706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45983.510422453706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45983.510422453706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45983.510422453706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45983.510422453706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45983.510422453706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45983.510422453706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45983.510422453706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45983.510422453706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45983.510422453706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45983.510422453706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45983.510422453706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45983.510422453706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45983.510422453706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45983.510422453706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45983.510422453706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45983.510422453706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45983.510422453706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45983.510422453706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45983.510422453706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45983.510422453706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45983.510422453706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45983.510422453706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45983.510422453706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45983.510422453706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45983.510422453706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45983.510422453706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45983.510422453706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45983.510422453706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45983.510422453706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45983.510422453706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45983.510422453706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45983.510422453706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45983.510422453706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45983.510422453706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45983.510422453706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45983.510422453706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45983.510422453706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45983.510422453706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45983.510422453706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45983.510422453706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45983.510422453706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45983.510422453706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45983.510422453706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45983.510422453706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45983.510422453706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45983.510422453706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45983.510422453706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45983.510422453706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45983.510422453706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45983.510422453706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45983.510422453706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45983.510422453706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45983.510422453706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45983.510422453706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45983.510422453706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45983.510422453706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45983.510422453706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45983.510422453706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45983.510422453706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45983.510422453706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45983.510422453706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45983.510422453706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45983.510422453706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45983.510422453706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45983.510422453706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45983.510422453706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45983.510422453706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45983.510422453706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45983.510422453706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45983.510422453706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45983.510422453706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45983.510422453706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45983.510422453706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45983.510422453706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45983.510422453706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45983.510422453706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45983.510422453706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45983.510422453706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45983.510422453706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45983.510422453706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45983.510422453706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45983.510422453706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45983.510422453706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45983.510422453706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45983.510422453706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45983.510422453706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45983.510422453706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45983.510422453706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45983.510422453706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45983.510422453706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45983.510422453706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45983.510422453706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45983.510422453706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45983.510422453706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45983.510422453706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45983.510422453706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45983.510422453706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45983.510422453706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45983.510422453706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45983.510422453706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45983.510422453706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45983.510422453706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45983.510422453706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45983.510422453706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45983.510422453706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45983.510422453706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45983.510422453706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45983.510422453706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45983.510422453706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45983.510422453706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45983.510422453706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45983.510422453706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45983.510422453706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45983.510422453706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45983.510422453706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45983.510422453706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45983.510422453706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45983.510422453706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45983.510422453706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45983.510422453706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45983.510422453706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45983.510422453706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45983.510422453706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45983.510422453706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45983.510422453706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45983.510422453706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45983.510422453706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45983.510422453706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45983.510422453706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45983.510422453706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45983.510422453706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45983.510422453706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45983.510422453706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45983.510422453706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45983.510422453706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45983.510422453706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45983.510422453706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45983.510422453706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45983.510422453706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45983.510422453706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45983.510422453706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45983.510422453706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45983.510422453706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45983.510422453706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45983.510422453706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45983.510422453706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45983.510422453706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45983.510422453706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45983.510422453706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45983.510422453706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45983.510422453706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45983.510422453706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45983.510422453706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45983.510422453706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45983.510422453706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45983.510422453706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45983.510422453706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45983.510422453706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45983.510422453706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45983.510422453706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45983.510422453706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45983.510422453706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45983.510422453706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45983.510422453706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45983.510422453706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45983.510422453706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45983.510422453706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45983.510422453706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45983.510422453706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45983.510422453706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45983.510422453706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45983.510422453706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45983.510422453706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45983.510422453706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45983.510422453706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45983.510422453706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45983.510422453706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45983.510422453706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45983.510422453706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45983.510422453706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45983.510422453706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45983.510422453706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45983.510422453706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45983.510422453706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45983.510422453706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45983.510422453706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45983.510422453706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45983.510422453706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45983.510422453706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45983.510422453706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45983.510422453706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45983.510422453706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45983.510422453706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45983.510422453706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45983.510422453706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45983.510422453706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45983.510422453706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45983.510422453706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45983.510422453706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45983.510422453706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45983.510422453706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45983.510422453706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45983.510422453706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45983.510422453706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45983.510422453706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45983.510422453706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45983.510422453706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45983.510422453706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45983.510422453706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45983.510422453706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45983.510422453706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45983.510422453706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45983.510422453706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45983.510422453706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45983.510422453706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45983.510422453706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45983.510422453706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45983.510422453706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45983.510422453706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45983.510422453706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45983.510422453706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45983.510422453706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45983.510422453706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45983.510422453706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45983.510422453706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45983.510422453706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45983.510422453706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45983.510422453706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45983.510422453706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45983.510422453706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45983.510422453706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45983.510422453706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45983.510422453706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45983.510422453706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45983.510422453706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45983.510422453706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45983.510422453706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45983.510422453706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45983.510422453706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45983.510422453706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45983.510422453706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45983.510422453706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45983.510422453706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45983.510422453706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45983.510422453706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45983.510422453706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45983.510422453706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45983.510422453706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45983.510422453706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45983.510422453706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45983.510422453706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45983.510422453706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45983.510422453706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45983.510422453706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45983.510422453706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45983.510422453706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45983.510422453706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45983.510422453706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45983.510422453706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45983.510422453706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45983.510422453706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45983.510422453706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45983.510422453706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45983.510422453706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45983.510422453706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45983.510422453706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45983.510422453706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45983.510422453706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45983.510422453706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45983.510422453706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45983.510422453706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45983.510422453706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45983.510422453706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45983.510422453706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45983.510422453706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45983.510422453706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45983.510422453706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45983.510422453706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45983.510422453706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45983.510422453706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45983.510422453706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45983.510422453706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45983.510422453706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45983.510422453706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45983.510422453706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45983.510422453706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45983.510422453706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45983.510422453706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45983.510422453706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45983.510422453706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45983.510422453706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45983.510422453706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45983.510422453706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45983.510422453706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45983.510422453706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45983.510422453706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45983.510422453706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45983.510422453706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45983.510422453706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45983.510422453706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45983.510422453706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45983.510422453706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45983.510422453706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45983.510422453706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45983.510422453706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45983.510422453706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45983.510422453706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45983.510422453706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45983.510422453706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45983.510422453706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45983.510422453706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45983.510422453706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45983.510422453706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45983.510422453706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45983.510422453706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45983.510422453706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45983.510422453706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45983.510422453706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45983.510422453706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45983.510422453706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45983.510422453706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45983.510422453706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45983.510422453706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45983.510422453706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45983.510422453706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45983.510422453706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45983.510422453706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45983.510422453706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45983.510422453706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45983.510422453706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45983.510422453706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45983.510422453706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45983.510422453706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45983.510422453706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45983.510422453706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45983.510422453706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45983.510422453706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45983.510422453706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45983.510422453706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45983.510422453706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45983.510422453706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45983.510422453706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45983.510422453706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45983.510422453706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45983.510422453706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45983.510422453706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45983.510422453706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45983.510422453706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45983.510422453706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45983.510422453706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45983.510422453706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45983.510422453706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45983.510422453706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45983.510422453706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45983.510422453706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45983.510422453706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45983.510422453706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45983.510422453706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45983.510422453706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45983.510422453706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45983.510422453706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45983.510422453706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45983.510422453706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45983.510422453706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45983.510422453706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45983.510422453706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45983.510422453706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45983.510422453706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45983.510422453706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45983.510422453706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45983.510422453706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45983.510422453706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45983.510422453706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45983.510422453706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45983.510422453706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45983.510422453706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45983.510422453706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45983.510422453706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45983.510422453706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45983.510422453706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45983.510422453706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45983.510422453706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45983.510422453706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45983.510422453706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45983.510422453706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45983.510422453706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45983.510422453706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45983.510422453706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45983.510422453706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45983.510422453706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45983.510422453706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45983.510422453706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45983.510422453706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45983.510422453706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45983.510422453706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45983.510422453706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45983.510422453706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45983.510422453706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45983.510422453706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45983.510422453706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45983.510422453706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45983.510422453706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45983.510422453706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45983.510422453706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45983.510422453706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45983.510422453706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45983.510422453706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45983.510422453706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45983.510422453706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45983.510422453706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45983.510422453706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45983.510422453706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45983.510422453706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45983.510422453706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45983.510422453706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45983.510422453706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45983.510422453706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45983.510422453706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45983.510422453706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45983.510422453706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45983.510422453706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45983.510422453706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45983.510422453706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45983.510422453706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45983.510422453706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45983.510422453706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45983.510422453706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45983.510422453706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45983.510422453706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45983.510422453706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45983.510422453706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45983.510422453706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45983.510422453706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45983.510422453706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45983.510422453706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45983.510422453706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45983.510422453706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45983.510422453706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45983.510422453706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45983.510422453706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45983.510422453706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45983.510422453706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45983.510422453706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45983.510422453706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45983.510422453706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45983.510422453706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45983.510422453706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45983.510422453706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45983.510422453706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45983.510422453706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45983.510422453706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45983.510422453706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45983.510422453706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45983.510422453706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45983.510422453706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45983.510422453706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45983.510422453706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45983.510422453706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45983.510422453706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45983.510422453706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45983.510422453706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45983.510422453706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45983.510422453706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45983.510422453706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45983.510422453706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45983.510422453706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45983.510422453706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45983.510422453706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45983.510422453706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45983.510422453706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45983.510422453706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45983.510422453706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45983.510422453706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45983.510422453706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45983.510422453706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45983.510422453706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45983.510422453706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45983.510422453706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45983.510422453706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45983.510422453706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45983.510422453706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45983.510422453706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45983.510422453706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45983.510422453706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45983.510422453706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45983.510422453706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45983.510422453706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45983.510422453706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45983.510422453706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45983.510422453706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45983.510422453706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45983.510422453706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45983.510422453706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45983.510422453706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45983.510422453706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45983.510422453706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45983.510422453706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45983.510422453706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45983.510422453706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45983.510422453706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45983.510422453706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45983.510422453706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45983.510422453706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45983.510422453706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45983.510422453706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45983.510422453706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45983.510422453706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45983.510422453706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45983.510422453706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45983.510422453706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45983.510422453706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45983.510422453706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45983.510422453706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45983.510422453706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45983.510422453706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45983.510422453706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45983.510422453706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45983.510422453706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45983.510422453706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45983.510422453706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45983.510422453706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45983.510422453706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45983.510422453706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45983.510422453706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45983.510422453706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45983.510422453706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45983.510422453706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45983.510422453706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45983.510422453706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45983.510422453706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45983.510422453706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45983.510422453706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45983.510422453706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45983.510422453706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45983.510422453706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45983.510422453706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45983.510422453706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45983.510422453706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45983.510422453706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45983.510422453706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45983.510422453706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45983.510422453706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45983.510422453706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45983.510422453706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45983.510422453706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45983.510422453706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45983.510422453706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45983.510422453706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45983.510422453706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45983.510422453706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45983.510422453706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45983.510422453706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45983.510422453706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45983.510422453706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45983.510422453706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45983.510422453706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45983.510422453706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45983.510422453706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45983.510422453706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45983.510422453706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45983.510422453706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45983.510422453706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45983.510422453706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45983.510422453706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45983.510422453706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45983.510422453706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45983.510422453706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45983.510422453706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45983.510422453706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45983.510422453706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45983.510422453706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45983.510422453706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45983.510422453706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45983.510422453706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45983.510422453706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45983.510422453706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45983.510422453706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45983.510422453706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45983.510422453706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45983.510422453706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45983.510422453706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45983.510422453706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45983.510422453706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45983.510422453706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45983.510422453706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45983.510422453706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45983.510422453706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45983.510422453706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45983.510422453706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45983.510422453706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45983.510422453706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45983.510422453706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45983.510422453706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45983.510422453706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45983.510422453706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45983.510422453706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45983.510422453706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45983.510422453706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45983.510422453706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45983.510422453706</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280.02970486111008</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11" ca="1" si="0">IFERROR(NOW()-F3,"")</f>
        <v>45983.510422453706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45983.510422453706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45983.510422453706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45983.510422453706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45983.510422453706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45983.510422453706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45983.510422453706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45983.510422453706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45983.510422453706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45983.510422453706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45983.510422453706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45983.510422453706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45983.510422453706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45983.510422453706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45983.510422453706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45983.510422453706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45983.510422453706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45983.510422453706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45983.510422453706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45983.510422453706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45983.510422453706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45983.510422453706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45983.510422453706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45983.510422453706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45983.510422453706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45983.510422453706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45983.510422453706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45983.510422453706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45983.510422453706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45983.510422453706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45983.510422453706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45983.510422453706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45983.510422453706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45983.510422453706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45983.510422453706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45983.510422453706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45983.510422453706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45983.510422453706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45983.510422453706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45983.510422453706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45983.510422453706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45983.510422453706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45983.510422453706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45983.510422453706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45983.510422453706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45983.510422453706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45983.510422453706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45983.510422453706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45983.510422453706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45983.510422453706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45983.510422453706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45983.510422453706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45983.510422453706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45983.510422453706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45983.510422453706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45983.510422453706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45983.510422453706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45983.510422453706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45983.510422453706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45983.510422453706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45983.510422453706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45983.510422453706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45983.510422453706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45983.510422453706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45983.510422453706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45983.510422453706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45983.510422453706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45983.510422453706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45983.510422453706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45983.510422453706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45983.510422453706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45983.510422453706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45983.510422453706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45983.510422453706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45983.510422453706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45983.510422453706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45983.510422453706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45983.510422453706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45983.510422453706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45983.510422453706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45983.510422453706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45983.510422453706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45983.510422453706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45983.510422453706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45983.510422453706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45983.510422453706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45983.510422453706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45983.510422453706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45983.510422453706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45983.510422453706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45983.510422453706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45983.510422453706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45983.510422453706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45983.510422453706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45983.510422453706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45983.510422453706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45983.510422453706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45983.510422453706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45983.510422453706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45983.510422453706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45983.510422453706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45983.510422453706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45983.510422453706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45983.510422453706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45983.510422453706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45983.510422453706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45983.510422453706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45983.510422453706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45983.510422453706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45983.510422453706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45983.510422453706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45983.510422453706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45983.510422453706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45983.510422453706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45983.510422453706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45983.510422453706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45983.510422453706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45983.510422453706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45983.510422453706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45983.510422453706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45983.510422453706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45983.510422453706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45983.510422453706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45983.510422453706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45983.510422453706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45983.510422453706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45983.510422453706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45983.510422453706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45983.510422453706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45983.510422453706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45983.510422453706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45983.510422453706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45983.510422453706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45983.510422453706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45983.510422453706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45983.510422453706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45983.510422453706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45983.510422453706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45983.510422453706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45983.510422453706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45983.510422453706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45983.510422453706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45983.510422453706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45983.510422453706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45983.510422453706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45983.510422453706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45983.510422453706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45983.510422453706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45983.510422453706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45983.510422453706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45983.510422453706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45983.510422453706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45983.510422453706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45983.510422453706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45983.510422453706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45983.510422453706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45983.510422453706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45983.510422453706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45983.510422453706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45983.510422453706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45983.510422453706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45983.510422453706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45983.510422453706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45983.510422453706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45983.510422453706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45983.510422453706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45983.510422453706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45983.510422453706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45983.510422453706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45983.510422453706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45983.510422453706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45983.510422453706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45983.510422453706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45983.510422453706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45983.510422453706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45983.510422453706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45983.510422453706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45983.510422453706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45983.510422453706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45983.510422453706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45983.510422453706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45983.510422453706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45983.510422453706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45983.510422453706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45983.510422453706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45983.510422453706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45983.510422453706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45983.510422453706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45983.510422453706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45983.510422453706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45983.510422453706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45983.510422453706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45983.510422453706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45983.510422453706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45983.510422453706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45983.510422453706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45983.510422453706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45983.510422453706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45983.510422453706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45983.510422453706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45983.510422453706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45983.510422453706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45983.510422453706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45983.510422453706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45983.510422453706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45983.510422453706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45983.510422453706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45983.510422453706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45983.510422453706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45983.510422453706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45983.510422453706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45983.510422453706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45983.510422453706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45983.510422453706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45983.510422453706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45983.510422453706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45983.510422453706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45983.510422453706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45983.510422453706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45983.510422453706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45983.510422453706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45983.510422453706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45983.510422453706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45983.510422453706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45983.510422453706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45983.510422453706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45983.510422453706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45983.510422453706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45983.510422453706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45983.510422453706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45983.510422453706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45983.510422453706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45983.510422453706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45983.510422453706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45983.510422453706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45983.510422453706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45983.510422453706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45983.510422453706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45983.510422453706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45983.510422453706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45983.510422453706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45983.510422453706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45983.510422453706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45983.510422453706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45983.510422453706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45983.510422453706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45983.510422453706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45983.510422453706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45983.510422453706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45983.510422453706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45983.510422453706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45983.510422453706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45983.510422453706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45983.510422453706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45983.510422453706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45983.510422453706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45983.510422453706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45983.510422453706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45983.510422453706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45983.510422453706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45983.510422453706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45983.510422453706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45983.510422453706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45983.510422453706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45983.510422453706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45983.510422453706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45983.510422453706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45983.510422453706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45983.510422453706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45983.510422453706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45983.510422453706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45983.510422453706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45983.510422453706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45983.510422453706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45983.510422453706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45983.510422453706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45983.510422453706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45983.510422453706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45983.510422453706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45983.510422453706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45983.510422453706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45983.510422453706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45983.510422453706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45983.510422453706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45983.510422453706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45983.510422453706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45983.510422453706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45983.510422453706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45983.510422453706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45983.510422453706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45983.510422453706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45983.510422453706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45983.510422453706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45983.510422453706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45983.510422453706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45983.510422453706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45983.510422453706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45983.510422453706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45983.510422453706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45983.510422453706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45983.510422453706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45983.510422453706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45983.510422453706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45983.510422453706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45983.510422453706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45983.510422453706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45983.510422453706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45983.510422453706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45983.510422453706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45983.510422453706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45983.510422453706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45983.510422453706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45983.510422453706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45983.510422453706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45983.510422453706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45983.510422453706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45983.510422453706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45983.510422453706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45983.510422453706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45983.510422453706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45983.510422453706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45983.510422453706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45983.510422453706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45983.510422453706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45983.510422453706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45983.510422453706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45983.510422453706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45983.510422453706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45983.510422453706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45983.510422453706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45983.510422453706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45983.510422453706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45983.510422453706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45983.510422453706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45983.510422453706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45983.510422453706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45983.510422453706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45983.510422453706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45983.510422453706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45983.510422453706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45983.510422453706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45983.510422453706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45983.510422453706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45983.510422453706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45983.510422453706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45983.510422453706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45983.510422453706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45983.510422453706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45983.510422453706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45983.510422453706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45983.510422453706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45983.510422453706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45983.510422453706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45983.510422453706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45983.510422453706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45983.510422453706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45983.510422453706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45983.510422453706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45983.510422453706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45983.510422453706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45983.510422453706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45983.510422453706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45983.510422453706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45983.510422453706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45983.510422453706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45983.510422453706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45983.510422453706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45983.510422453706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45983.510422453706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45983.510422453706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45983.510422453706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45983.510422453706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45983.510422453706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45983.510422453706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45983.510422453706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45983.510422453706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45983.510422453706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45983.510422453706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45983.510422453706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45983.510422453706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45983.510422453706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45983.510422453706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45983.510422453706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45983.510422453706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45983.510422453706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45983.510422453706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45983.510422453706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45983.510422453706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45983.510422453706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45983.510422453706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45983.510422453706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45983.510422453706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45983.510422453706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45983.510422453706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45983.510422453706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45983.510422453706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45983.510422453706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45983.510422453706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45983.510422453706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45983.510422453706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45983.510422453706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45983.510422453706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45983.510422453706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45983.510422453706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45983.510422453706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45983.510422453706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45983.510422453706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45983.510422453706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45983.510422453706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45983.510422453706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45983.510422453706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45983.510422453706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45983.510422453706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45983.510422453706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45983.510422453706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45983.510422453706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45983.510422453706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45983.510422453706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45983.510422453706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45983.510422453706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45983.510422453706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45983.510422453706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45983.510422453706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45983.510422453706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45983.510422453706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45983.510422453706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45983.510422453706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45983.510422453706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45983.510422453706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45983.510422453706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45983.510422453706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45983.510422453706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45983.510422453706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45983.510422453706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45983.510422453706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45983.510422453706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45983.510422453706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45983.510422453706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45983.510422453706</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7"/>
  <sheetViews>
    <sheetView tabSelected="1" topLeftCell="C1" workbookViewId="0">
      <selection activeCell="A9" sqref="A9:X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91.678362268517958</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57.321545138889633</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34.849311342593865</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28">
        <v>45977.514803240738</v>
      </c>
      <c r="G5" s="111">
        <f ca="1">IFERROR(NOW()-F5,"")</f>
        <v>5.9956189814838581</v>
      </c>
      <c r="H5" s="128">
        <v>45977.468807870369</v>
      </c>
      <c r="I5" s="109" t="str">
        <f>IFERROR(VLOOKUP(D5,DB!A:F,6,0),"")</f>
        <v>SCECO</v>
      </c>
      <c r="J5" s="109" t="str">
        <f>IFERROR(VLOOKUP(D5,DB!A:G,7,0),"")</f>
        <v>Weak</v>
      </c>
      <c r="K5" s="109" t="s">
        <v>39116</v>
      </c>
      <c r="L5" s="109" t="str">
        <f>IFERROR(VLOOKUP(D5,DB!A:I,9,0),"")</f>
        <v>Latis</v>
      </c>
    </row>
    <row r="6" spans="1:13" ht="30.75">
      <c r="A6" s="109" t="s">
        <v>39117</v>
      </c>
      <c r="B6" s="109" t="str">
        <f>IFERROR(VLOOKUP(D6,DB!A:K,11,0),"")</f>
        <v>R5</v>
      </c>
      <c r="C6" s="109">
        <v>1</v>
      </c>
      <c r="D6" s="109" t="s">
        <v>36518</v>
      </c>
      <c r="E6" s="109" t="s">
        <v>39021</v>
      </c>
      <c r="F6" s="128">
        <v>45981.373298611114</v>
      </c>
      <c r="G6" s="111">
        <f ca="1">IFERROR(NOW()-F6,"")</f>
        <v>2.1371238425927004</v>
      </c>
      <c r="H6" s="128">
        <v>45981.360798611109</v>
      </c>
      <c r="I6" s="109" t="str">
        <f>IFERROR(VLOOKUP(D6,DB!A:F,6,0),"")</f>
        <v>SCECO</v>
      </c>
      <c r="J6" s="109" t="str">
        <f>IFERROR(VLOOKUP(D6,DB!A:G,7,0),"")</f>
        <v>Dead</v>
      </c>
      <c r="K6" s="109" t="s">
        <v>39118</v>
      </c>
      <c r="L6" s="109" t="str">
        <f>IFERROR(VLOOKUP(D6,DB!A:I,9,0),"")</f>
        <v>Latis</v>
      </c>
    </row>
    <row r="7" spans="1:13">
      <c r="A7" s="109" t="s">
        <v>39119</v>
      </c>
      <c r="B7" s="109" t="str">
        <f>IFERROR(VLOOKUP(D7,DB!A:K,11,0),"")</f>
        <v>R5</v>
      </c>
      <c r="C7" s="109">
        <v>1</v>
      </c>
      <c r="D7" s="109" t="s">
        <v>32664</v>
      </c>
      <c r="E7" s="109" t="s">
        <v>39102</v>
      </c>
      <c r="F7" s="128">
        <v>45982.768553240741</v>
      </c>
      <c r="G7" s="111">
        <f ca="1">IFERROR(NOW()-F7,"")</f>
        <v>0.74186921296495711</v>
      </c>
      <c r="H7" s="128">
        <v>45982.753275462965</v>
      </c>
      <c r="I7" s="109" t="str">
        <f>IFERROR(VLOOKUP(D7,DB!A:F,6,0),"")</f>
        <v>SCECO</v>
      </c>
      <c r="J7" s="109" t="str">
        <f>IFERROR(VLOOKUP(D7,DB!A:G,7,0),"")</f>
        <v>Good</v>
      </c>
      <c r="K7" s="109" t="s">
        <v>39120</v>
      </c>
      <c r="L7" s="109" t="str">
        <f>IFERROR(VLOOKUP(D7,DB!A:I,9,0),"")</f>
        <v>Latis</v>
      </c>
    </row>
    <row r="8" spans="1:13">
      <c r="A8" s="109" t="s">
        <v>39121</v>
      </c>
      <c r="B8" s="109" t="str">
        <f>IFERROR(VLOOKUP(D8,DB!A:K,11,0),"")</f>
        <v>R5</v>
      </c>
      <c r="C8" s="109">
        <v>1</v>
      </c>
      <c r="D8" s="109" t="s">
        <v>33244</v>
      </c>
      <c r="E8" s="109" t="s">
        <v>39021</v>
      </c>
      <c r="F8" s="128">
        <v>45983.461678240739</v>
      </c>
      <c r="G8" s="111">
        <f ca="1">IFERROR(NOW()-F8,"")</f>
        <v>4.8744212966994382E-2</v>
      </c>
      <c r="H8" s="128">
        <v>45983.455752314818</v>
      </c>
      <c r="I8" s="109" t="str">
        <f>IFERROR(VLOOKUP(D8,DB!A:F,6,0),"")</f>
        <v>SCECO</v>
      </c>
      <c r="J8" s="109" t="str">
        <f>IFERROR(VLOOKUP(D8,DB!A:G,7,0),"")</f>
        <v>Dead</v>
      </c>
      <c r="K8" s="109" t="s">
        <v>39122</v>
      </c>
      <c r="L8" s="109" t="str">
        <f>IFERROR(VLOOKUP(D8,DB!A:I,9,0),"")</f>
        <v>Latis</v>
      </c>
    </row>
    <row r="9" spans="1:13">
      <c r="A9" s="109"/>
      <c r="B9" s="109" t="str">
        <f>IFERROR(VLOOKUP(D9,DB!A:K,11,0),"")</f>
        <v/>
      </c>
      <c r="C9" s="109"/>
      <c r="D9"/>
      <c r="E9" s="109"/>
      <c r="F9" s="109"/>
      <c r="G9" s="111">
        <f ca="1">IFERROR(NOW()-F9,"")</f>
        <v>45983.510422453706</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45983.510422453706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45983.510422453706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45983.510422453706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45983.510422453706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45983.510422453706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45983.510422453706</v>
      </c>
      <c r="H15" s="109"/>
      <c r="I15" s="109" t="str">
        <f>IFERROR(VLOOKUP(D15,DB!A:F,6,0),"")</f>
        <v/>
      </c>
      <c r="J15" s="109" t="str">
        <f>IFERROR(VLOOKUP(D15,DB!A:G,7,0),"")</f>
        <v/>
      </c>
      <c r="K15" s="109"/>
      <c r="L15" s="109" t="str">
        <f>IFERROR(VLOOKUP(D15,DB!A:I,9,0),"")</f>
        <v/>
      </c>
    </row>
    <row r="16" spans="1:13">
      <c r="A16" s="109"/>
      <c r="B16" s="109" t="str">
        <f>IFERROR(VLOOKUP(D16,DB!A:K,11,0),"")</f>
        <v/>
      </c>
      <c r="C16" s="109"/>
      <c r="D16"/>
      <c r="E16" s="109"/>
      <c r="F16" s="109"/>
      <c r="G16" s="111">
        <f ca="1">IFERROR(NOW()-F16,"")</f>
        <v>45983.510422453706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45983.510422453706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45983.510422453706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45983.510422453706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45983.510422453706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45983.510422453706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45983.510422453706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45983.510422453706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45983.510422453706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45983.510422453706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45983.510422453706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45983.510422453706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45983.510422453706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45983.510422453706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45983.510422453706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45983.510422453706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45983.510422453706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45983.510422453706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45983.510422453706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45983.510422453706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45983.510422453706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45983.510422453706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45983.510422453706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45983.510422453706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45983.510422453706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45983.510422453706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45983.510422453706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45983.510422453706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45983.510422453706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45983.510422453706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45983.510422453706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45983.510422453706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45983.510422453706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45983.510422453706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45983.510422453706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45983.510422453706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45983.510422453706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45983.510422453706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45983.510422453706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45983.510422453706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45983.510422453706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45983.510422453706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45983.510422453706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45983.510422453706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45983.510422453706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45983.510422453706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45983.510422453706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45983.510422453706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45983.510422453706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45983.510422453706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45983.510422453706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45983.510422453706</v>
      </c>
      <c r="H67" s="109"/>
      <c r="I67" s="109" t="str">
        <f>IFERROR(VLOOKUP(D67,DB!A:F,6,0),"")</f>
        <v/>
      </c>
      <c r="J67" s="109" t="str">
        <f>IFERROR(VLOOKUP(D67,DB!A:G,7,0),"")</f>
        <v/>
      </c>
      <c r="K67" s="109"/>
      <c r="L67" s="109" t="str">
        <f>IFERROR(VLOOKUP(D67,DB!A:I,9,0),"")</f>
        <v/>
      </c>
    </row>
    <row r="68" spans="1:12">
      <c r="A68" s="131"/>
      <c r="B68" s="131" t="str">
        <f>IFERROR(VLOOKUP(D68,DB!A:K,11,0),"")</f>
        <v/>
      </c>
      <c r="C68" s="131"/>
      <c r="D68" s="131"/>
      <c r="E68" s="131"/>
      <c r="F68" s="132"/>
      <c r="G68" s="111">
        <f ca="1">IFERROR(NOW()-F68,"")</f>
        <v>45983.510422453706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45983.510422453706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45983.510422453706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45983.510422453706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45983.510422453706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45983.510422453706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45983.510422453706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45983.510422453706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45983.510422453706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45983.510422453706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45983.510422453706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45983.510422453706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45983.510422453706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45983.510422453706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45983.510422453706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45983.510422453706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45983.510422453706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45983.510422453706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45983.510422453706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45983.510422453706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45983.510422453706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45983.510422453706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45983.510422453706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45983.510422453706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45983.510422453706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45983.510422453706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45983.510422453706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45983.510422453706</v>
      </c>
      <c r="H95" s="132"/>
      <c r="I95" s="131" t="str">
        <f>IFERROR(VLOOKUP(D95,DB!A:F,6,0),"")</f>
        <v/>
      </c>
      <c r="J95" s="131" t="str">
        <f>IFERROR(VLOOKUP(D95,DB!A:G,7,0),"")</f>
        <v/>
      </c>
      <c r="K95" s="131"/>
      <c r="L95" s="131" t="str">
        <f>IFERROR(VLOOKUP(D95,DB!A:I,9,0),"")</f>
        <v/>
      </c>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sheetData>
  <dataValidations count="2">
    <dataValidation allowBlank="1" showInputMessage="1" showErrorMessage="1" sqref="E1" xr:uid="{920C6338-E771-4DAE-8C89-92A9093EA4DE}"/>
    <dataValidation type="list" allowBlank="1" showInputMessage="1" showErrorMessage="1" sqref="E2:E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E4" sqref="E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39123</v>
      </c>
      <c r="B2" s="119" t="str">
        <f>IFERROR(VLOOKUP(D2,DB!A:K,11,0),"")</f>
        <v>R6</v>
      </c>
      <c r="C2" s="120">
        <v>1</v>
      </c>
      <c r="D2" s="119" t="s">
        <v>31093</v>
      </c>
      <c r="E2" s="109" t="s">
        <v>39021</v>
      </c>
      <c r="F2" s="150">
        <v>45983.404386574075</v>
      </c>
      <c r="G2" s="104">
        <f t="shared" ref="G2:G19" ca="1" si="0">IFERROR(NOW()-F2,"-")</f>
        <v>0.10603587963123573</v>
      </c>
      <c r="H2" s="150">
        <v>45983.398530092592</v>
      </c>
      <c r="I2" s="119" t="str">
        <f>IFERROR(VLOOKUP(D2,DB!A:F,6,0),"")</f>
        <v>SCECO</v>
      </c>
      <c r="J2" s="119" t="str">
        <f>IFERROR(VLOOKUP(D2,DB!A:G,7,0),"")</f>
        <v>Vandalized</v>
      </c>
      <c r="K2" s="122" t="s">
        <v>39124</v>
      </c>
      <c r="L2" s="123" t="str">
        <f>IFERROR(VLOOKUP(D2,DB!A:I,9,0),"")</f>
        <v>Latis</v>
      </c>
    </row>
    <row r="3" spans="1:16382" ht="31.5" customHeight="1">
      <c r="A3" s="149" t="s">
        <v>39125</v>
      </c>
      <c r="B3" s="119" t="str">
        <f>IFERROR(VLOOKUP(D3,DB!A:K,11,0),"")</f>
        <v>R6</v>
      </c>
      <c r="C3" s="120">
        <v>6</v>
      </c>
      <c r="D3" s="151" t="s">
        <v>30925</v>
      </c>
      <c r="E3" s="109" t="s">
        <v>39102</v>
      </c>
      <c r="F3" s="150">
        <v>45983.467349537037</v>
      </c>
      <c r="G3" s="104">
        <f ca="1">IFERROR(NOW()-F3,"-")</f>
        <v>4.3072685184597503E-2</v>
      </c>
      <c r="H3" s="150">
        <v>45979.197662037041</v>
      </c>
      <c r="I3" s="119" t="str">
        <f>IFERROR(VLOOKUP(D3,DB!A:F,6,0),"")</f>
        <v>SCECO</v>
      </c>
      <c r="J3" s="119" t="str">
        <f>IFERROR(VLOOKUP(D3,DB!A:G,7,0),"")</f>
        <v>Dead</v>
      </c>
      <c r="K3" s="122" t="s">
        <v>39126</v>
      </c>
      <c r="L3" s="123" t="str">
        <f>IFERROR(VLOOKUP(D3,DB!A:I,9,0),"")</f>
        <v>Latis</v>
      </c>
    </row>
    <row r="4" spans="1:16382" ht="31.5" customHeight="1">
      <c r="A4" s="149" t="s">
        <v>39127</v>
      </c>
      <c r="B4" s="119" t="str">
        <f>IFERROR(VLOOKUP(D4,DB!A:K,11,0),"")</f>
        <v>R6</v>
      </c>
      <c r="C4" s="120">
        <v>1</v>
      </c>
      <c r="D4" s="119" t="s">
        <v>30806</v>
      </c>
      <c r="E4" s="109" t="s">
        <v>39021</v>
      </c>
      <c r="F4" s="150">
        <v>45983.442233796297</v>
      </c>
      <c r="G4" s="104">
        <f ca="1">IFERROR(NOW()-F4,"-")</f>
        <v>6.8188425924745388E-2</v>
      </c>
      <c r="H4" s="150">
        <v>45983.436655092592</v>
      </c>
      <c r="I4" s="119" t="str">
        <f>IFERROR(VLOOKUP(D4,DB!A:F,6,0),"")</f>
        <v>SCECO</v>
      </c>
      <c r="J4" s="119" t="str">
        <f>IFERROR(VLOOKUP(D4,DB!A:G,7,0),"")</f>
        <v>Vandalized</v>
      </c>
      <c r="K4" s="122" t="s">
        <v>39128</v>
      </c>
      <c r="L4" s="123" t="str">
        <f>IFERROR(VLOOKUP(D4,DB!A:I,9,0),"")</f>
        <v>Latis</v>
      </c>
    </row>
    <row r="5" spans="1:16382" ht="31.5" customHeight="1">
      <c r="A5" s="118"/>
      <c r="B5" s="119" t="str">
        <f>IFERROR(VLOOKUP(D5,DB!A:K,11,0),"")</f>
        <v/>
      </c>
      <c r="C5" s="120"/>
      <c r="D5" s="119"/>
      <c r="E5" s="109"/>
      <c r="F5" s="121"/>
      <c r="G5" s="104">
        <f ca="1">IFERROR(NOW()-F5,"-")</f>
        <v>45983.510422222222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ca="1">IFERROR(NOW()-F6,"-")</f>
        <v>45983.510422222222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ca="1">IFERROR(NOW()-F7,"-")</f>
        <v>45983.510422222222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ca="1">IFERROR(NOW()-F8,"-")</f>
        <v>45983.510422222222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45983.510422453706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45983.510422453706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45983.510422453706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45983.510422453706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45983.510422453706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45983.510422453706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45983.510422453706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45983.510422453706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45983.510422453706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45983.510422453706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45983.510422453706</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2025-11-22T09:15:06Z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