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40" documentId="13_ncr:1_{F6CB121F-512D-4AA6-A0C1-0FB36C537598}" xr6:coauthVersionLast="47" xr6:coauthVersionMax="47" xr10:uidLastSave="{8A648593-54A6-48C2-B4F8-573BD2AF2668}"/>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<sst xmlns="http://schemas.openxmlformats.org/spreadsheetml/2006/main" count="180301" uniqueCount="39135">
  <si>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</si>
  <si>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</si>
  <si>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</si>
  <si>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</si>
  <si>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</si>
  <si>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</si>
  <si>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</si>
  <si>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</si>
  <si>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</si>
  <si>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</si>
  <si>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</si>
  <si>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</si>
  <si>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</si>
  <si>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</si>
  <si>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</si>
  <si>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</si>
  <si>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</si>
  <si>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</si>
  <si>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</si>
  <si>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</si>
  <si>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</si>
  <si>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</si>
  <si>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</si>
  <si>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</si>
  <si>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</si>
  <si>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</si>
  <si>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</si>
  <si>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</si>
  <si>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</si>
  <si>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</si>
  <si>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</si>
  <si>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</si>
  <si>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</si>
  <si>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</si>
  <si>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</si>
  <si>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</si>
  <si>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</si>
  <si>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</si>
  <si>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</si>
  <si>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</si>
  <si>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</si>
  <si>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</si>
  <si>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</si>
  <si>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</si>
  <si>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</si>
  <si>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</si>
  <si>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</si>
  <si>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</si>
  <si>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</si>
  <si>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</si>
  <si>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</si>
  <si>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</si>
  <si>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</si>
  <si>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</si>
  <si>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</si>
  <si>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</si>
  <si>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</si>
  <si>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</si>
  <si>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</si>
  <si>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</si>
  <si>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</si>
  <si>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</si>
  <si>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</si>
  <si>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</si>
  <si>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</si>
  <si>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</si>
  <si>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</si>
  <si>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</si>
  <si>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</si>
  <si>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</si>
  <si>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</si>
  <si>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</si>
  <si>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</si>
  <si>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</si>
  <si>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</si>
  <si>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</si>
  <si>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</si>
  <si>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</si>
  <si>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</si>
  <si>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</si>
  <si>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</si>
  <si>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</si>
  <si>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</si>
  <si>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</si>
  <si>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</si>
  <si>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</si>
  <si>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</si>
  <si>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</si>
  <si>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</si>
  <si>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</si>
  <si>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</si>
  <si>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</si>
  <si>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</si>
  <si>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</si>
  <si>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</si>
  <si>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</si>
  <si>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</si>
  <si>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</si>
  <si>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</si>
  <si>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</si>
  <si>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</si>
  <si>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</si>
  <si>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</si>
  <si>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</si>
  <si>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</si>
  <si>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</si>
  <si>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</si>
  <si>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</si>
  <si>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</si>
  <si>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</si>
  <si>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</si>
  <si>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</si>
  <si>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</si>
  <si>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</si>
  <si>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</si>
  <si>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</si>
  <si>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</si>
  <si>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</si>
  <si>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</si>
  <si>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</si>
  <si>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</si>
  <si>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</si>
  <si>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</si>
  <si>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</si>
  <si>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</si>
  <si>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</si>
  <si>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</si>
  <si>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</si>
  <si>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</si>
  <si>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</si>
  <si>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</si>
  <si>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</si>
  <si>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</si>
  <si>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</si>
  <si>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</si>
  <si>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</si>
  <si>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</si>
  <si>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</si>
  <si>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</si>
  <si>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</si>
  <si>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</si>
  <si>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</si>
  <si>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</si>
  <si>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</si>
  <si>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</si>
  <si>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</si>
  <si>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</si>
  <si>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</si>
  <si>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</si>
  <si>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</si>
  <si>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</si>
  <si>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</si>
  <si>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</si>
  <si>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</si>
  <si>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</si>
  <si>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</si>
  <si>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</si>
  <si>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</si>
  <si>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</si>
  <si>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</si>
  <si>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</si>
  <si>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</si>
  <si>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</si>
  <si>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</si>
  <si>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</si>
  <si>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</si>
  <si>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</si>
  <si>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</si>
  <si>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</si>
  <si>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</si>
  <si>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</si>
  <si>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</si>
  <si>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</si>
  <si>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</si>
  <si>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</si>
  <si>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</si>
  <si>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</si>
  <si>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</si>
  <si>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</si>
  <si>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</si>
  <si>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</si>
  <si>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</si>
  <si>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</si>
  <si>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</si>
  <si>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</si>
  <si>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</si>
  <si>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</si>
  <si>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</si>
  <si>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</si>
  <si>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</si>
  <si>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</si>
  <si>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</si>
  <si>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</si>
  <si>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</si>
  <si>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</si>
  <si>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</si>
  <si>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</si>
  <si>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</si>
  <si>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</si>
  <si>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</si>
  <si>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</si>
  <si>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</si>
  <si>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</si>
  <si>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</si>
  <si>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</si>
  <si>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</si>
  <si>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</si>
  <si>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</si>
  <si>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</si>
  <si>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</si>
  <si>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</si>
  <si>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</si>
  <si>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</si>
  <si>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</si>
  <si>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</si>
  <si>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</si>
  <si>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</si>
  <si>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</si>
  <si>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</si>
  <si>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</si>
  <si>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</si>
  <si>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</si>
  <si>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</si>
  <si>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</si>
  <si>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</si>
  <si>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</si>
  <si>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</si>
  <si>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</si>
  <si>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</si>
  <si>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</si>
  <si>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</si>
  <si>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</si>
  <si>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</si>
  <si>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</si>
  <si>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</si>
  <si>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</si>
  <si>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</si>
  <si>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</si>
  <si>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</si>
  <si>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</si>
  <si>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</si>
  <si>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</si>
  <si>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</si>
  <si>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</si>
  <si>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</si>
  <si>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</si>
  <si>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</si>
  <si>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</si>
  <si>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</si>
  <si>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</si>
  <si>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</si>
  <si>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</si>
  <si>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</si>
  <si>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</si>
  <si>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</si>
  <si>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</si>
  <si>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</si>
  <si>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</si>
  <si>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</si>
  <si>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</si>
  <si>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</si>
  <si>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</si>
  <si>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</si>
  <si>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</si>
  <si>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</si>
  <si>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</si>
  <si>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</si>
  <si>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</si>
  <si>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</si>
  <si>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</si>
  <si>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</si>
  <si>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</si>
  <si>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</si>
  <si>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</si>
  <si>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</si>
  <si>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</si>
  <si>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</si>
  <si>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</si>
  <si>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</si>
  <si>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</si>
  <si>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</si>
  <si>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</si>
  <si>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</si>
  <si>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</si>
  <si>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</si>
  <si>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</si>
  <si>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</si>
  <si>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</si>
  <si>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</si>
  <si>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</si>
  <si>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</si>
  <si>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</si>
  <si>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</si>
  <si>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</si>
  <si>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</si>
  <si>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</si>
  <si>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</si>
  <si>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</si>
  <si>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</si>
  <si>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</si>
  <si>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</si>
  <si>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</si>
  <si>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</si>
  <si>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</si>
  <si>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</si>
  <si>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</si>
  <si>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</si>
  <si>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</si>
  <si>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</si>
  <si>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</si>
  <si>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</si>
  <si>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</si>
  <si>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</si>
  <si>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</si>
  <si>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</si>
  <si>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</si>
  <si>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</si>
  <si>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</si>
  <si>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</si>
  <si>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</si>
  <si>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</si>
  <si>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</si>
  <si>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</si>
  <si>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</si>
  <si>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</si>
  <si>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</si>
  <si>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</si>
  <si>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</si>
  <si>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</si>
  <si>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</si>
  <si>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</si>
  <si>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</si>
  <si>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</si>
  <si>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</si>
  <si>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</si>
  <si>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</si>
  <si>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</si>
  <si>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</si>
  <si>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</si>
  <si>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</si>
  <si>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</si>
  <si>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</si>
  <si>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</si>
  <si>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</si>
  <si>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</si>
  <si>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</si>
  <si>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</si>
  <si>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</si>
  <si>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</si>
  <si>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</si>
  <si>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</si>
  <si>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</si>
  <si>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</si>
  <si>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</si>
  <si>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</si>
  <si>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</si>
  <si>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</si>
  <si>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</si>
  <si>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</si>
  <si>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</si>
  <si>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</si>
  <si>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</si>
  <si>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</si>
  <si>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</si>
  <si>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</si>
  <si>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</si>
  <si>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</si>
  <si>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</si>
  <si>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</si>
  <si>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</si>
  <si>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</si>
  <si>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</si>
  <si>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</si>
  <si>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</si>
  <si>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</si>
  <si>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</si>
  <si>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</si>
  <si>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</si>
  <si>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</si>
  <si>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</si>
  <si>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</si>
  <si>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</si>
  <si>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</si>
  <si>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</si>
  <si>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</si>
  <si>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</si>
  <si>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</si>
  <si>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</si>
  <si>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</si>
  <si>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</si>
  <si>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</si>
  <si>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</si>
  <si>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</si>
  <si>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</si>
  <si>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</si>
  <si>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</si>
  <si>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</si>
  <si>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</si>
  <si>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</si>
  <si>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</si>
  <si>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</si>
  <si>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</si>
  <si>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</si>
  <si>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</si>
  <si>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</si>
  <si>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</si>
  <si>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</si>
  <si>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</si>
  <si>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</si>
  <si>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</si>
  <si>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</si>
  <si>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</si>
  <si>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</si>
  <si>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</si>
  <si>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</si>
  <si>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</si>
  <si>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</si>
  <si>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</si>
  <si>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</si>
  <si>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</si>
  <si>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</si>
  <si>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</si>
  <si>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</si>
  <si>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</si>
  <si>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</si>
  <si>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</si>
  <si>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</si>
  <si>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</si>
  <si>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</si>
  <si>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</si>
  <si>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</si>
  <si>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</si>
  <si>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</si>
  <si>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</si>
  <si>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</si>
  <si>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</si>
  <si>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</si>
  <si>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</si>
  <si>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</si>
  <si>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</si>
  <si>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</si>
  <si>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</si>
  <si>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</si>
  <si>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</si>
  <si>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</si>
  <si>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</si>
  <si>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</si>
  <si>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</si>
  <si>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</si>
  <si>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</si>
  <si>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</si>
  <si>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</si>
  <si>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</si>
  <si>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</si>
  <si>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</si>
  <si>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</si>
  <si>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</si>
  <si>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</si>
  <si>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</si>
  <si>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</si>
  <si>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</si>
  <si>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</si>
  <si>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</si>
  <si>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</si>
  <si>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</si>
  <si>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</si>
  <si>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</si>
  <si>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</si>
  <si>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</si>
  <si>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</si>
  <si>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</si>
  <si>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</si>
  <si>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</si>
  <si>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</si>
  <si>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</si>
  <si>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</si>
  <si>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</si>
  <si>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</si>
  <si>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</si>
  <si>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</si>
  <si>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</si>
  <si>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</si>
  <si>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</si>
  <si>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</si>
  <si>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</si>
  <si>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</si>
  <si>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</si>
  <si>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</si>
  <si>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</si>
  <si>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</si>
  <si>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</si>
  <si>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</si>
  <si>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</si>
  <si>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</si>
  <si>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</si>
  <si>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</si>
  <si>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</si>
  <si>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</si>
  <si>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</si>
  <si>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</si>
  <si>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</si>
  <si>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</si>
  <si>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</si>
  <si>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</si>
  <si>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</si>
  <si>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</si>
  <si>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</si>
  <si>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</si>
  <si>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</si>
  <si>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</si>
  <si>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</si>
  <si>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</si>
  <si>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</si>
  <si>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</si>
  <si>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</si>
  <si>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</si>
  <si>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</si>
  <si>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</si>
  <si>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</si>
  <si>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</si>
  <si>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</si>
  <si>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</si>
  <si>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</si>
  <si>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</si>
  <si>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</si>
  <si>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</si>
  <si>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</si>
  <si>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</si>
  <si>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</si>
  <si>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</si>
  <si>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</si>
  <si>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</si>
  <si>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</si>
  <si>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</si>
  <si>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</si>
  <si>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</si>
  <si>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</si>
  <si>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</si>
  <si>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</si>
  <si>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</si>
  <si>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</si>
  <si>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</si>
  <si>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</si>
  <si>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</si>
  <si>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</si>
  <si>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</si>
  <si>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</si>
  <si>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</si>
  <si>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</si>
  <si>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</si>
  <si>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</si>
  <si>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</si>
  <si>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</si>
  <si>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</si>
  <si>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</si>
  <si>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</si>
  <si>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</si>
  <si>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</si>
  <si>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</si>
  <si>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</si>
  <si>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</si>
  <si>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</si>
  <si>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</si>
  <si>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</si>
  <si>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</si>
  <si>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</si>
  <si>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</si>
  <si>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</si>
  <si>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</si>
  <si>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</si>
  <si>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</si>
  <si>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</si>
  <si>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</si>
  <si>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</si>
  <si>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</si>
  <si>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</si>
  <si>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</si>
  <si>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</si>
  <si>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</si>
  <si>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</si>
  <si>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</si>
  <si>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</si>
  <si>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</si>
  <si>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</si>
  <si>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</si>
  <si>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</si>
  <si>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</si>
  <si>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</si>
  <si>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</si>
  <si>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</si>
  <si>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</si>
  <si>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</si>
  <si>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</si>
  <si>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</si>
  <si>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</si>
  <si>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</si>
  <si>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</si>
  <si>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</si>
  <si>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</si>
  <si>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</si>
  <si>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</si>
  <si>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</si>
  <si>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</si>
  <si>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</si>
  <si>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</si>
  <si>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</si>
  <si>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</si>
  <si>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</si>
  <si>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</si>
  <si>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</si>
  <si>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</si>
  <si>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</si>
  <si>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</si>
  <si>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</si>
  <si>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</si>
  <si>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</si>
  <si>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</si>
  <si>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</si>
  <si>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</si>
  <si>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</si>
  <si>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</si>
  <si>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</si>
  <si>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</si>
  <si>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</si>
  <si>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</si>
  <si>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</si>
  <si>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</si>
  <si>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</si>
  <si>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</si>
  <si>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</si>
  <si>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</si>
  <si>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</si>
  <si>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</si>
  <si>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</si>
  <si>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</si>
  <si>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</si>
  <si>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</si>
  <si>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</si>
  <si>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</si>
  <si>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</si>
  <si>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</si>
  <si>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</si>
  <si>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</si>
  <si>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</si>
  <si>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</si>
  <si>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</si>
  <si>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</si>
  <si>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</si>
  <si>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</si>
  <si>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</si>
  <si>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</si>
  <si>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</si>
  <si>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</si>
  <si>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</si>
  <si>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</si>
  <si>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</si>
  <si>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</si>
  <si>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</si>
  <si>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</si>
  <si>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</si>
  <si>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</si>
  <si>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</si>
  <si>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</si>
  <si>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</si>
  <si>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</si>
  <si>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</si>
  <si>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</si>
  <si>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</si>
  <si>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</si>
  <si>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</si>
  <si>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</si>
  <si>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</si>
  <si>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</si>
  <si>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</si>
  <si>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</si>
  <si>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</si>
  <si>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</si>
  <si>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</si>
  <si>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</si>
  <si>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</si>
  <si>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</si>
  <si>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</si>
  <si>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</si>
  <si>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</si>
  <si>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</si>
  <si>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</si>
  <si>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</si>
  <si>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</si>
  <si>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</si>
  <si>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</si>
  <si>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</si>
  <si>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</si>
  <si>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</si>
  <si>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</si>
  <si>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</si>
  <si>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</si>
  <si>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</si>
  <si>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</si>
  <si>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</si>
  <si>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</si>
  <si>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</si>
  <si>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</si>
  <si>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</si>
  <si>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</si>
  <si>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</si>
  <si>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</si>
  <si>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</si>
  <si>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</si>
  <si>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</si>
  <si>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</si>
  <si>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</si>
  <si>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</si>
  <si>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</si>
  <si>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</si>
  <si>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</si>
  <si>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</si>
  <si>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</si>
  <si>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</si>
  <si>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</si>
  <si>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</si>
  <si>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</si>
  <si>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</si>
  <si>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</si>
  <si>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</si>
  <si>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</si>
  <si>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</si>
  <si>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</si>
  <si>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</si>
  <si>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</si>
  <si>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</si>
  <si>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</si>
  <si>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</si>
  <si>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</si>
  <si>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</si>
  <si>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</si>
  <si>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</si>
  <si>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</si>
  <si>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</si>
  <si>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</si>
  <si>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</si>
  <si>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</si>
  <si>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</si>
  <si>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</si>
  <si>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</si>
  <si>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</si>
  <si>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</si>
  <si>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</si>
  <si>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</si>
  <si>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</si>
  <si>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</si>
  <si>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</si>
  <si>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</si>
  <si>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</si>
  <si>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</si>
  <si>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</si>
  <si>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</si>
  <si>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</si>
  <si>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</si>
  <si>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</si>
  <si>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</si>
  <si>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</si>
  <si>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</si>
  <si>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</si>
  <si>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</si>
  <si>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</si>
  <si>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</si>
  <si>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</si>
  <si>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</si>
  <si>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</si>
  <si>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</si>
  <si>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</si>
  <si>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</si>
  <si>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</si>
  <si>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</si>
  <si>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</si>
  <si>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</si>
  <si>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</si>
  <si>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</si>
  <si>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</si>
  <si>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</si>
  <si>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</si>
  <si>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</si>
  <si>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</si>
  <si>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</si>
  <si>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</si>
  <si>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</si>
  <si>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</si>
  <si>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</si>
  <si>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</si>
  <si>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</si>
  <si>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</si>
  <si>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</si>
  <si>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</si>
  <si>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</si>
  <si>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</si>
  <si>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</si>
  <si>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</si>
  <si>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</si>
  <si>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</si>
  <si>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</si>
  <si>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</si>
  <si>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</si>
  <si>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</si>
  <si>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</si>
  <si>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</si>
  <si>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</si>
  <si>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</si>
  <si>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</si>
  <si>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</si>
  <si>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</si>
  <si>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</si>
  <si>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</si>
  <si>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</si>
  <si>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</si>
  <si>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</si>
  <si>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</si>
  <si>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</si>
  <si>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</si>
  <si>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</si>
  <si>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</si>
  <si>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</si>
  <si>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</si>
  <si>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</si>
  <si>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</si>
  <si>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</si>
  <si>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</si>
  <si>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</si>
  <si>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</si>
  <si>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</si>
  <si>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</si>
  <si>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</si>
  <si>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</si>
  <si>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</si>
  <si>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</si>
  <si>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</si>
  <si>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</si>
  <si>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</si>
  <si>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</si>
  <si>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</si>
  <si>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</si>
  <si>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</si>
  <si>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</si>
  <si>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</si>
  <si>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</si>
  <si>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</si>
  <si>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</si>
  <si>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</si>
  <si>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</si>
  <si>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</si>
  <si>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</si>
  <si>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</si>
  <si>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</si>
  <si>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</si>
  <si>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</si>
  <si>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</si>
  <si>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</si>
  <si>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</si>
  <si>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</si>
  <si>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</si>
  <si>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</si>
  <si>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</si>
  <si>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</si>
  <si>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</si>
  <si>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</si>
  <si>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</si>
  <si>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</si>
  <si>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</si>
  <si>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</si>
  <si>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</si>
  <si>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</si>
  <si>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</si>
  <si>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</si>
  <si>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</si>
  <si>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</si>
  <si>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</si>
  <si>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</si>
  <si>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</si>
  <si>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</si>
  <si>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</si>
  <si>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</si>
  <si>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</si>
  <si>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</si>
  <si>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</si>
  <si>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</si>
  <si>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</si>
  <si>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</si>
  <si>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</si>
  <si>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</si>
  <si>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</si>
  <si>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</si>
  <si>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</si>
  <si>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</si>
  <si>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</si>
  <si>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</si>
  <si>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</si>
  <si>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</si>
  <si>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</si>
  <si>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</si>
  <si>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</si>
  <si>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</si>
  <si>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</si>
  <si>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</si>
  <si>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</si>
  <si>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</si>
  <si>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</si>
  <si>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</si>
  <si>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</si>
  <si>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</si>
  <si>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</si>
  <si>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</si>
  <si>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</si>
  <si>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</si>
  <si>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</si>
  <si>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</si>
  <si>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</si>
  <si>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</si>
  <si>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</si>
  <si>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</si>
  <si>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</si>
  <si>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</si>
  <si>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</si>
  <si>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</si>
  <si>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</si>
  <si>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</si>
  <si>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</si>
  <si>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</si>
  <si>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</si>
  <si>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</si>
  <si>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</si>
  <si>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</si>
  <si>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</si>
  <si>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</si>
  <si>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</si>
  <si>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</si>
  <si>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</si>
  <si>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</si>
  <si>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</si>
  <si>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</si>
  <si>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</si>
  <si>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</si>
  <si>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</si>
  <si>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</si>
  <si>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</si>
  <si>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</si>
  <si>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</si>
  <si>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</si>
  <si>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</si>
  <si>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</si>
  <si>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</si>
  <si>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</si>
  <si>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</si>
  <si>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</si>
  <si>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</si>
  <si>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</si>
  <si>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</si>
  <si>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</si>
  <si>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</si>
  <si>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</si>
  <si>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</si>
  <si>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</si>
  <si>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</si>
  <si>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</si>
  <si>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</si>
  <si>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</si>
  <si>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</si>
  <si>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</si>
  <si>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</si>
  <si>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</si>
  <si>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</si>
  <si>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</si>
  <si>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</si>
  <si>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</si>
  <si>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</si>
  <si>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</si>
  <si>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</si>
  <si>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</si>
  <si>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</si>
  <si>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</si>
  <si>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</si>
  <si>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</si>
  <si>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</si>
  <si>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</si>
  <si>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</si>
  <si>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</si>
  <si>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</si>
  <si>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</si>
  <si>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</si>
  <si>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</si>
  <si>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</si>
  <si>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</si>
  <si>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</si>
  <si>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</si>
  <si>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</si>
  <si>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</si>
  <si>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</si>
  <si>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</si>
  <si>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</si>
  <si>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</si>
  <si>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</si>
  <si>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</si>
  <si>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</si>
  <si>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</si>
  <si>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</si>
  <si>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</si>
  <si>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</si>
  <si>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</si>
  <si>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</si>
  <si>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</si>
  <si>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</si>
  <si>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</si>
  <si>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</si>
  <si>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</si>
  <si>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</si>
  <si>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</si>
  <si>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</si>
  <si>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</si>
  <si>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</si>
  <si>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</si>
  <si>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</si>
  <si>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</si>
  <si>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</si>
  <si>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</si>
  <si>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</si>
  <si>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</si>
  <si>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</si>
  <si>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</si>
  <si>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</si>
  <si>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</si>
  <si>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</si>
  <si>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</si>
  <si>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</si>
  <si>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</si>
  <si>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</si>
  <si>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</si>
  <si>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</si>
  <si>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</si>
  <si>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</si>
  <si>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</si>
  <si>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</si>
  <si>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</si>
  <si>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</si>
  <si>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</si>
  <si>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</si>
  <si>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</si>
  <si>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</si>
  <si>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</si>
  <si>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</si>
  <si>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</si>
  <si>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</si>
  <si>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</si>
  <si>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</si>
  <si>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</si>
  <si>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</si>
  <si>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</si>
  <si>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</si>
  <si>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</si>
  <si>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</si>
  <si>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</si>
  <si>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</si>
  <si>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</si>
  <si>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</si>
  <si>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</si>
  <si>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</si>
  <si>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</si>
  <si>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</si>
  <si>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</si>
  <si>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</si>
  <si>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</si>
  <si>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</si>
  <si>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</si>
  <si>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</si>
  <si>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</si>
  <si>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</si>
  <si>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</si>
  <si>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</si>
  <si>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</si>
  <si>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</si>
  <si>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</si>
  <si>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</si>
  <si>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</si>
  <si>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</si>
  <si>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</si>
  <si>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</si>
  <si>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</si>
  <si>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</si>
  <si>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</si>
  <si>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</si>
  <si>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</si>
  <si>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</si>
  <si>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</si>
  <si>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</si>
  <si>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</si>
  <si>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</si>
  <si>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</si>
  <si>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</si>
  <si>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</si>
  <si>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</si>
  <si>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</si>
  <si>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</si>
  <si>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</si>
  <si>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</si>
  <si>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</si>
  <si>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</si>
  <si>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</si>
  <si>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</si>
  <si>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</si>
  <si>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</si>
  <si>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</si>
  <si>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</si>
  <si>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</si>
  <si>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</si>
  <si>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</si>
  <si>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</si>
  <si>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</si>
  <si>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</si>
  <si>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</si>
  <si>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</si>
  <si>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</si>
  <si>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</si>
  <si>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</si>
  <si>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</si>
  <si>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</si>
  <si>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</si>
  <si>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</si>
  <si>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</si>
  <si>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</si>
  <si>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</si>
  <si>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</si>
  <si>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</si>
  <si>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</si>
  <si>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</si>
  <si>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</si>
  <si>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</si>
  <si>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</si>
  <si>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</si>
  <si>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</si>
  <si>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</si>
  <si>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</si>
  <si>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</si>
  <si>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</si>
  <si>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</si>
  <si>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</si>
  <si>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</si>
  <si>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</si>
  <si>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</si>
  <si>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</si>
  <si>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</si>
  <si>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</si>
  <si>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</si>
  <si>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</si>
  <si>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</si>
  <si>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</si>
  <si>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</si>
  <si>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</si>
  <si>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</si>
  <si>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</si>
  <si>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</si>
  <si>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</si>
  <si>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</si>
  <si>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</si>
  <si>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</si>
  <si>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</si>
  <si>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</si>
  <si>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</si>
  <si>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</si>
  <si>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</si>
  <si>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</si>
  <si>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</si>
  <si>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</si>
  <si>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</si>
  <si>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</si>
  <si>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</si>
  <si>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</si>
  <si>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</si>
  <si>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</si>
  <si>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</si>
  <si>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</si>
  <si>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</si>
  <si>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</si>
  <si>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</si>
  <si>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</si>
  <si>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</si>
  <si>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</si>
  <si>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</si>
  <si>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</si>
  <si>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</si>
  <si>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</si>
  <si>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</si>
  <si>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</si>
  <si>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</si>
  <si>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</si>
  <si>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</si>
  <si>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</si>
  <si>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</si>
  <si>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</si>
  <si>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</si>
  <si>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</si>
  <si>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</si>
  <si>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</si>
  <si>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</si>
  <si>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</si>
  <si>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</si>
  <si>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</si>
  <si>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</si>
  <si>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</si>
  <si>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</si>
  <si>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</si>
  <si>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</si>
  <si>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</si>
  <si>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</si>
  <si>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</si>
  <si>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</si>
  <si>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</si>
  <si>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</si>
  <si>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</si>
  <si>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</si>
  <si>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</si>
  <si>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</si>
  <si>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</si>
  <si>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</si>
  <si>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</si>
  <si>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</si>
  <si>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</si>
  <si>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</si>
  <si>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</si>
  <si>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</si>
  <si>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</si>
  <si>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</si>
  <si>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</si>
  <si>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</si>
  <si>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</si>
  <si>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</si>
  <si>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</si>
  <si>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</si>
  <si>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</si>
  <si>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</si>
  <si>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</si>
  <si>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</si>
  <si>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</si>
  <si>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</si>
  <si>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</si>
  <si>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</si>
  <si>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</si>
  <si>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</si>
  <si>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</si>
  <si>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</si>
  <si>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</si>
  <si>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</si>
  <si>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</si>
  <si>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</si>
  <si>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</si>
  <si>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</si>
  <si>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</si>
  <si>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</si>
  <si>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</si>
  <si>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</si>
  <si>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</si>
  <si>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</si>
  <si>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</si>
  <si>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</si>
  <si>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</si>
  <si>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</si>
  <si>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</si>
  <si>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</si>
  <si>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</si>
  <si>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</si>
  <si>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</si>
  <si>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</si>
  <si>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</si>
  <si>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</si>
  <si>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</si>
  <si>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</si>
  <si>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</si>
  <si>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</si>
  <si>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</si>
  <si>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</si>
  <si>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</si>
  <si>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</si>
  <si>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</si>
  <si>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</si>
  <si>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</si>
  <si>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</si>
  <si>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</si>
  <si>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</si>
  <si>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</si>
  <si>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</si>
  <si>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</si>
  <si>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</si>
  <si>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</si>
  <si>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</si>
  <si>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</si>
  <si>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</si>
  <si>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</si>
  <si>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</si>
  <si>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</si>
  <si>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</si>
  <si>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</si>
  <si>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</si>
  <si>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</si>
  <si>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</si>
  <si>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</si>
  <si>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</si>
  <si>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</si>
  <si>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</si>
  <si>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</si>
  <si>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</si>
  <si>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</si>
  <si>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</si>
  <si>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</si>
  <si>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</si>
  <si>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</si>
  <si>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</si>
  <si>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</si>
  <si>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</si>
  <si>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</si>
  <si>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</si>
  <si>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</si>
  <si>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</si>
  <si>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</si>
  <si>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</si>
  <si>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</si>
  <si>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</si>
  <si>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</si>
  <si>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</si>
  <si>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</si>
  <si>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</si>
  <si>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</si>
  <si>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</si>
  <si>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</si>
  <si>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</si>
  <si>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</si>
  <si>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</si>
  <si>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</si>
  <si>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</si>
  <si>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</si>
  <si>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</si>
  <si>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</si>
  <si>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</si>
  <si>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</si>
  <si>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</si>
  <si>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</si>
  <si>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</si>
  <si>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</si>
  <si>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</si>
  <si>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</si>
  <si>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</si>
  <si>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</si>
  <si>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</si>
  <si>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</si>
  <si>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</si>
  <si>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</si>
  <si>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</si>
  <si>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</si>
  <si>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</si>
  <si>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</si>
  <si>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</si>
  <si>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</si>
  <si>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</si>
  <si>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</si>
  <si>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</si>
  <si>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</si>
  <si>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</si>
  <si>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</si>
  <si>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</si>
  <si>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</si>
  <si>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</si>
  <si>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</si>
  <si>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</si>
  <si>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</si>
  <si>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</si>
  <si>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</si>
  <si>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</si>
  <si>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</si>
  <si>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</si>
  <si>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</si>
  <si>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</si>
  <si>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</si>
  <si>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</si>
  <si>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</si>
  <si>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</si>
  <si>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</si>
  <si>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</si>
  <si>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</si>
  <si>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</si>
  <si>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</si>
  <si>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</si>
  <si>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</si>
  <si>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</si>
  <si>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</si>
  <si>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</si>
  <si>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</si>
  <si>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</si>
  <si>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</si>
  <si>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</si>
  <si>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</si>
  <si>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</si>
  <si>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</si>
  <si>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</si>
  <si>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</si>
  <si>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</si>
  <si>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</si>
  <si>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</si>
  <si>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</si>
  <si>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</si>
  <si>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</si>
  <si>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</si>
  <si>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</si>
  <si>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</si>
  <si>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</si>
  <si>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</si>
  <si>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</si>
  <si>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</si>
  <si>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</si>
  <si>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</si>
  <si>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</si>
  <si>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</si>
  <si>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</si>
  <si>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</si>
  <si>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</si>
  <si>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</si>
  <si>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</si>
  <si>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</si>
  <si>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</si>
  <si>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</si>
  <si>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</si>
  <si>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</si>
  <si>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</si>
  <si>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</si>
  <si>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</si>
  <si>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</si>
  <si>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</si>
  <si>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</si>
  <si>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</si>
  <si>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</si>
  <si>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</si>
  <si>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</si>
  <si>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</si>
  <si>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</si>
  <si>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</si>
  <si>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</si>
  <si>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</si>
  <si>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</si>
  <si>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</si>
  <si>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</si>
  <si>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</si>
  <si>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</si>
  <si>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</si>
  <si>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</si>
  <si>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</si>
  <si>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</si>
  <si>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</si>
  <si>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</si>
  <si>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</si>
  <si>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</si>
  <si>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</si>
  <si>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</si>
  <si>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</si>
  <si>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</si>
  <si>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</si>
  <si>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</si>
  <si>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</si>
  <si>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</si>
  <si>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</si>
  <si>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</si>
  <si>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</si>
  <si>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</si>
  <si>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</si>
  <si>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</si>
  <si>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</si>
  <si>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</si>
  <si>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</si>
  <si>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</si>
  <si>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</si>
  <si>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</si>
  <si>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</si>
  <si>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</si>
  <si>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</si>
  <si>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</si>
  <si>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</si>
  <si>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</si>
  <si>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</si>
  <si>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</si>
  <si>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</si>
  <si>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</si>
  <si>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</si>
  <si>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</si>
  <si>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</si>
  <si>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</si>
  <si>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</si>
  <si>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</si>
  <si>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</si>
  <si>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</si>
  <si>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</si>
  <si>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</si>
  <si>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</si>
  <si>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</si>
  <si>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</si>
  <si>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</si>
  <si>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</si>
  <si>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</si>
  <si>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</si>
  <si>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</si>
  <si>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</si>
  <si>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</si>
  <si>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</si>
  <si>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</si>
  <si>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</si>
  <si>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</si>
  <si>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</si>
  <si>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</si>
  <si>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</si>
  <si>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</si>
  <si>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</si>
  <si>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</si>
  <si>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</si>
  <si>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</si>
  <si>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</si>
  <si>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</si>
  <si>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</si>
  <si>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</si>
  <si>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</si>
  <si>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</si>
  <si>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</si>
  <si>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</si>
  <si>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</si>
  <si>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</si>
  <si>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</si>
  <si>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</si>
  <si>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</si>
  <si>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</si>
  <si>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</si>
  <si>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</si>
  <si>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</si>
  <si>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</si>
  <si>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</si>
  <si>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</si>
  <si>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</si>
  <si>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</si>
  <si>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</si>
  <si>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</si>
  <si>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</si>
  <si>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</si>
  <si>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</si>
  <si>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</si>
  <si>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</si>
  <si>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</si>
  <si>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</si>
  <si>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</si>
  <si>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</si>
  <si>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</si>
  <si>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</si>
  <si>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</si>
  <si>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</si>
  <si>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</si>
  <si>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</si>
  <si>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</si>
  <si>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</si>
  <si>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</si>
  <si>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</si>
  <si>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</si>
  <si>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</si>
  <si>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</si>
  <si>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</si>
  <si>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</si>
  <si>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</si>
  <si>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</si>
  <si>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</si>
  <si>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</si>
  <si>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</si>
  <si>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</si>
  <si>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</si>
  <si>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</si>
  <si>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</si>
  <si>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</si>
  <si>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</si>
  <si>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</si>
  <si>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</si>
  <si>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</si>
  <si>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</si>
  <si>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</si>
  <si>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</si>
  <si>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</si>
  <si>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</si>
  <si>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</si>
  <si>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</si>
  <si>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</si>
  <si>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</si>
  <si>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</si>
  <si>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</si>
  <si>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</si>
  <si>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</si>
  <si>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</si>
  <si>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</si>
  <si>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</si>
  <si>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</si>
  <si>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</si>
  <si>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</si>
  <si>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</si>
  <si>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</si>
  <si>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</si>
  <si>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</si>
  <si>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</si>
  <si>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</si>
  <si>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</si>
  <si>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</si>
  <si>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</si>
  <si>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</si>
  <si>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</si>
  <si>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</si>
  <si>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</si>
  <si>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</si>
  <si>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</si>
  <si>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</si>
  <si>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</si>
  <si>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</si>
  <si>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</si>
  <si>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</si>
  <si>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</si>
  <si>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</si>
  <si>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</si>
  <si>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</si>
  <si>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</si>
  <si>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</si>
  <si>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</si>
  <si>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</si>
  <si>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</si>
  <si>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</si>
  <si>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</si>
  <si>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</si>
  <si>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</si>
  <si>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</si>
  <si>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</si>
  <si>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</si>
  <si>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</si>
  <si>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</si>
  <si>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</si>
  <si>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</si>
  <si>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</si>
  <si>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</si>
  <si>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</si>
  <si>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</si>
  <si>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</si>
  <si>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</si>
  <si>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</si>
  <si>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</si>
  <si>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</si>
  <si>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</si>
  <si>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</si>
  <si>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</si>
  <si>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</si>
  <si>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</si>
  <si>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</si>
  <si>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</si>
  <si>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</si>
  <si>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</si>
  <si>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</si>
  <si>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</si>
  <si>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</si>
  <si>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</si>
  <si>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</si>
  <si>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</si>
  <si>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</si>
  <si>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</si>
  <si>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</si>
  <si>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</si>
  <si>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</si>
  <si>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</si>
  <si>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</si>
  <si>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</si>
  <si>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</si>
  <si>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</si>
  <si>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</si>
  <si>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</si>
  <si>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</si>
  <si>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</si>
  <si>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</si>
  <si>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</si>
  <si>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</si>
  <si>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</si>
  <si>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</si>
  <si>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</si>
  <si>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</si>
  <si>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</si>
  <si>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</si>
  <si>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</si>
  <si>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</si>
  <si>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</si>
  <si>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</si>
  <si>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</si>
  <si>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</si>
  <si>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</si>
  <si>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</si>
  <si>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</si>
  <si>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</si>
  <si>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</si>
  <si>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</si>
  <si>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</si>
  <si>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</si>
  <si>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</si>
  <si>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</si>
  <si>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</si>
  <si>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</si>
  <si>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</si>
  <si>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</si>
  <si>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</si>
  <si>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</si>
  <si>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</si>
  <si>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</si>
  <si>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</si>
  <si>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</si>
  <si>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</si>
  <si>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</si>
  <si>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</si>
  <si>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</si>
  <si>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</si>
  <si>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</si>
  <si>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</si>
  <si>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</si>
  <si>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</si>
  <si>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</si>
  <si>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</si>
  <si>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</si>
  <si>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</si>
  <si>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</si>
  <si>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</si>
  <si>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</si>
  <si>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</si>
  <si>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</si>
  <si>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</si>
  <si>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</si>
  <si>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</si>
  <si>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</si>
  <si>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</si>
  <si>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</si>
  <si>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</si>
  <si>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</si>
  <si>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</si>
  <si>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</si>
  <si>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</si>
  <si>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</si>
  <si>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</si>
  <si>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</si>
  <si>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</si>
  <si>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</si>
  <si>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</si>
  <si>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</si>
  <si>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</si>
  <si>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</si>
  <si>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</si>
  <si>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</si>
  <si>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</si>
  <si>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</si>
  <si>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</si>
  <si>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</si>
  <si>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</si>
  <si>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</si>
  <si>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</si>
  <si>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</si>
  <si>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</si>
  <si>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</si>
  <si>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</si>
  <si>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</si>
  <si>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</si>
  <si>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</si>
  <si>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</si>
  <si>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</si>
  <si>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</si>
  <si>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</si>
  <si>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</si>
  <si>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</si>
  <si>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</si>
  <si>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</si>
  <si>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</si>
  <si>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</si>
  <si>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</si>
  <si>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</si>
  <si>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</si>
  <si>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</si>
  <si>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</si>
  <si>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</si>
  <si>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</si>
  <si>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</si>
  <si>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</si>
  <si>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</si>
  <si>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</si>
  <si>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</si>
  <si>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</si>
  <si>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</si>
  <si>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</si>
  <si>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</si>
  <si>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</si>
  <si>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</si>
  <si>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</si>
  <si>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</si>
  <si>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</si>
  <si>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</si>
  <si>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</si>
  <si>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</si>
  <si>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</si>
  <si>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</si>
  <si>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</si>
  <si>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</si>
  <si>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</si>
  <si>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</si>
  <si>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</si>
  <si>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</si>
  <si>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</si>
  <si>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</si>
  <si>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</si>
  <si>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</si>
  <si>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</si>
  <si>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</si>
  <si>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</si>
  <si>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</si>
  <si>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</si>
  <si>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</si>
  <si>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</si>
  <si>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</si>
  <si>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</si>
  <si>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</si>
  <si>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</si>
  <si>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</si>
  <si>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</si>
  <si>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</si>
  <si>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</si>
  <si>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</si>
  <si>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</si>
  <si>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</si>
  <si>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</si>
  <si>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</si>
  <si>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</si>
  <si>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</si>
  <si>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</si>
  <si>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</si>
  <si>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</si>
  <si>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</si>
  <si>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</si>
  <si>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</si>
  <si>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</si>
  <si>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</si>
  <si>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</si>
  <si>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</si>
  <si>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</si>
  <si>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</si>
  <si>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</si>
  <si>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</si>
  <si>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</si>
  <si>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</si>
  <si>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</si>
  <si>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</si>
  <si>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</si>
  <si>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</si>
  <si>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</si>
  <si>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</si>
  <si>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</si>
  <si>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</si>
  <si>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</si>
  <si>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</si>
  <si>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</si>
  <si>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</si>
  <si>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</si>
  <si>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</si>
  <si>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</si>
  <si>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</si>
  <si>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</si>
  <si>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</si>
  <si>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</si>
  <si>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</si>
  <si>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</si>
  <si>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</si>
  <si>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</si>
  <si>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</si>
  <si>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</si>
  <si>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</si>
  <si>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</si>
  <si>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</si>
  <si>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</si>
  <si>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</si>
  <si>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</si>
  <si>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</si>
  <si>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</si>
  <si>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</si>
  <si>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</si>
  <si>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</si>
  <si>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</si>
  <si>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</si>
  <si>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</si>
  <si>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</si>
  <si>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</si>
  <si>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</si>
  <si>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</si>
  <si>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</si>
  <si>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</si>
  <si>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</si>
  <si>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</si>
  <si>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</si>
  <si>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</si>
  <si>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</si>
  <si>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</si>
  <si>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</si>
  <si>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</si>
  <si>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</si>
  <si>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</si>
  <si>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</si>
  <si>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</si>
  <si>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</si>
  <si>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</si>
  <si>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</si>
  <si>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</si>
  <si>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</si>
  <si>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</si>
  <si>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</si>
  <si>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</si>
  <si>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</si>
  <si>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</si>
  <si>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</si>
  <si>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</si>
  <si>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</si>
  <si>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</si>
  <si>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</si>
  <si>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</si>
  <si>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</si>
  <si>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</si>
  <si>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</si>
  <si>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</si>
  <si>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</si>
  <si>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</si>
  <si>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</si>
  <si>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</si>
  <si>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</si>
  <si>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</si>
  <si>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</si>
  <si>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</si>
  <si>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</si>
  <si>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</si>
  <si>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</si>
  <si>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</si>
  <si>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</si>
  <si>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</si>
  <si>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</si>
  <si>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</si>
  <si>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</si>
  <si>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</si>
  <si>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</si>
  <si>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</si>
  <si>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</si>
  <si>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</si>
  <si>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</si>
  <si>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</si>
  <si>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</si>
  <si>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</si>
  <si>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</si>
  <si>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</si>
  <si>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</si>
  <si>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</si>
  <si>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</si>
  <si>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</si>
  <si>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</si>
  <si>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</si>
  <si>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</si>
  <si>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</si>
  <si>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</si>
  <si>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</si>
  <si>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</si>
  <si>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</si>
  <si>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</si>
  <si>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</si>
  <si>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</si>
  <si>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</si>
  <si>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</si>
  <si>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</si>
  <si>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</si>
  <si>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</si>
  <si>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</si>
  <si>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</si>
  <si>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</si>
  <si>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</si>
  <si>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</si>
  <si>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</si>
  <si>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</si>
  <si>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</si>
  <si>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</si>
  <si>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</si>
  <si>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</si>
  <si>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</si>
  <si>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</si>
  <si>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</si>
  <si>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</si>
  <si>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</si>
  <si>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</si>
  <si>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</si>
  <si>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</si>
  <si>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</si>
  <si>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</si>
  <si>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</si>
  <si>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</si>
  <si>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</si>
  <si>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</si>
  <si>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</si>
  <si>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</si>
  <si>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</si>
  <si>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</si>
  <si>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</si>
  <si>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</si>
  <si>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</si>
  <si>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</si>
  <si>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</si>
  <si>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</si>
  <si>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</si>
  <si>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</si>
  <si>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</si>
  <si>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</si>
  <si>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</si>
  <si>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</si>
  <si>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</si>
  <si>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</si>
  <si>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</si>
  <si>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</si>
  <si>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</si>
  <si>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</si>
  <si>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</si>
  <si>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</si>
  <si>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</si>
  <si>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</si>
  <si>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</si>
  <si>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</si>
  <si>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</si>
  <si>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</si>
  <si>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</si>
  <si>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</si>
  <si>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</si>
  <si>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</si>
  <si>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</si>
  <si>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</si>
  <si>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</si>
  <si>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</si>
  <si>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</si>
  <si>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</si>
  <si>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</si>
  <si>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</si>
  <si>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</si>
  <si>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</si>
  <si>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</si>
  <si>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</si>
  <si>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</si>
  <si>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</si>
  <si>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</si>
  <si>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</si>
  <si>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</si>
  <si>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</si>
  <si>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</si>
  <si>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</si>
  <si>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</si>
  <si>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</si>
  <si>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</si>
  <si>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</si>
  <si>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</si>
  <si>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</si>
  <si>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</si>
  <si>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</si>
  <si>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</si>
  <si>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</si>
  <si>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</si>
  <si>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</si>
  <si>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</si>
  <si>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</si>
  <si>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</si>
  <si>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</si>
  <si>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</si>
  <si>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</si>
  <si>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</si>
  <si>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</si>
  <si>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</si>
  <si>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</si>
  <si>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</si>
  <si>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</si>
  <si>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</si>
  <si>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</si>
  <si>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</si>
  <si>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</si>
  <si>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</si>
  <si>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</si>
  <si>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</si>
  <si>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</si>
  <si>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</si>
  <si>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</si>
  <si>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</si>
  <si>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</si>
  <si>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</si>
  <si>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</si>
  <si>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</si>
  <si>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</si>
  <si>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</si>
  <si>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</si>
  <si>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</si>
  <si>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</si>
  <si>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</si>
  <si>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</si>
  <si>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</si>
  <si>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</si>
  <si>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</si>
  <si>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</si>
  <si>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</si>
  <si>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</si>
  <si>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</si>
  <si>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</si>
  <si>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</si>
  <si>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</si>
  <si>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</si>
  <si>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</si>
  <si>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</si>
  <si>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</si>
  <si>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</si>
  <si>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</si>
  <si>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</si>
  <si>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</si>
  <si>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</si>
  <si>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</si>
  <si>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</si>
  <si>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</si>
  <si>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</si>
  <si>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</si>
  <si>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</si>
  <si>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</si>
  <si>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</si>
  <si>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</si>
  <si>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</si>
  <si>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</si>
  <si>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</si>
  <si>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</si>
  <si>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</si>
  <si>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</si>
  <si>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</si>
  <si>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</si>
  <si>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</si>
  <si>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</si>
  <si>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</si>
  <si>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</si>
  <si>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</si>
  <si>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</si>
  <si>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</si>
  <si>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</si>
  <si>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</si>
  <si>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</si>
  <si>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</si>
  <si>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</si>
  <si>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</si>
  <si>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</si>
  <si>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</si>
  <si>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</si>
  <si>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</si>
  <si>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</si>
  <si>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</si>
  <si>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</si>
  <si>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</si>
  <si>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</si>
  <si>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</si>
  <si>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</si>
  <si>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</si>
  <si>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</si>
  <si>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</si>
  <si>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</si>
  <si>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</si>
  <si>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</si>
  <si>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</si>
  <si>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</si>
  <si>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</si>
  <si>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</si>
  <si>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</si>
  <si>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</si>
  <si>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</si>
  <si>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</si>
  <si>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</si>
  <si>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</si>
  <si>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</si>
  <si>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</si>
  <si>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</si>
  <si>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</si>
  <si>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</si>
  <si>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</si>
  <si>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</si>
  <si>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</si>
  <si>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</si>
  <si>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</si>
  <si>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</si>
  <si>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</si>
  <si>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</si>
  <si>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</si>
  <si>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</si>
  <si>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</si>
  <si>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</si>
  <si>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</si>
  <si>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</si>
  <si>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</si>
  <si>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</si>
  <si>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</si>
  <si>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</si>
  <si>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</si>
  <si>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</si>
  <si>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</si>
  <si>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</si>
  <si>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</si>
  <si>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</si>
  <si>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</si>
  <si>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</si>
  <si>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</si>
  <si>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</si>
  <si>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</si>
  <si>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</si>
  <si>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</si>
  <si>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</si>
  <si>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</si>
  <si>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</si>
  <si>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</si>
  <si>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</si>
  <si>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</si>
  <si>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</si>
  <si>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</si>
  <si>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</si>
  <si>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</si>
  <si>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</si>
  <si>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</si>
  <si>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</si>
  <si>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</si>
  <si>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</si>
  <si>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</si>
  <si>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</si>
  <si>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</si>
  <si>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</si>
  <si>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</si>
  <si>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</si>
  <si>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</si>
  <si>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</si>
  <si>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</si>
  <si>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</si>
  <si>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</si>
  <si>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</si>
  <si>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</si>
  <si>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</si>
  <si>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</si>
  <si>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</si>
  <si>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</si>
  <si>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</si>
  <si>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</si>
  <si>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</si>
  <si>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</si>
  <si>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</si>
  <si>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</si>
  <si>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</si>
  <si>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</si>
  <si>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</si>
  <si>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</si>
  <si>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</si>
  <si>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</si>
  <si>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</si>
  <si>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</si>
  <si>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</si>
  <si>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</si>
  <si>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</si>
  <si>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</si>
  <si>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</si>
  <si>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</si>
  <si>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</si>
  <si>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</si>
  <si>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</si>
  <si>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</si>
  <si>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</si>
  <si>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</si>
  <si>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</si>
  <si>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</si>
  <si>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</si>
  <si>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</si>
  <si>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</si>
  <si>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</si>
  <si>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</si>
  <si>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</si>
  <si>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</si>
  <si>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</si>
  <si>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</si>
  <si>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</si>
  <si>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</si>
  <si>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</si>
  <si>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</si>
  <si>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</si>
  <si>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</si>
  <si>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</si>
  <si>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</si>
  <si>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</si>
  <si>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</si>
  <si>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</si>
  <si>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</si>
  <si>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</si>
  <si>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</si>
  <si>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</si>
  <si>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</si>
  <si>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</si>
  <si>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</si>
  <si>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</si>
  <si>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</si>
  <si>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</si>
  <si>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</si>
  <si>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</si>
  <si>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</si>
  <si>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</si>
  <si>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</si>
  <si>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</si>
  <si>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</si>
  <si>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</si>
  <si>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</si>
  <si>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</si>
  <si>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</si>
  <si>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</si>
  <si>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</si>
  <si>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</si>
  <si>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</si>
  <si>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</si>
  <si>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</si>
  <si>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</si>
  <si>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</si>
  <si>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</si>
  <si>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</si>
  <si>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</si>
  <si>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</si>
  <si>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</si>
  <si>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</si>
  <si>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</si>
  <si>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</si>
  <si>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</si>
  <si>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</si>
  <si>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</si>
  <si>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</si>
  <si>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</si>
  <si>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</si>
  <si>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</si>
  <si>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</si>
  <si>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</si>
  <si>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</si>
  <si>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</si>
  <si>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</si>
  <si>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</si>
  <si>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</si>
  <si>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</si>
  <si>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</si>
  <si>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</si>
  <si>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</si>
  <si>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</si>
  <si>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</si>
  <si>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</si>
  <si>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</si>
  <si>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</si>
  <si>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</si>
  <si>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</si>
  <si>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</si>
  <si>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</si>
  <si>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</si>
  <si>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</si>
  <si>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</si>
  <si>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</si>
  <si>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</si>
  <si>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</si>
  <si>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</si>
  <si>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</si>
  <si>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</si>
  <si>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</si>
  <si>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</si>
  <si>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</si>
  <si>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</si>
  <si>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</si>
  <si>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</si>
  <si>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</si>
  <si>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</si>
  <si>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</si>
  <si>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</si>
  <si>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</si>
  <si>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</si>
  <si>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</si>
  <si>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</si>
  <si>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</si>
  <si>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</si>
  <si>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</si>
  <si>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</si>
  <si>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</si>
  <si>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</si>
  <si>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</si>
  <si>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</si>
  <si>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</si>
  <si>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</si>
  <si>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</si>
  <si>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</si>
  <si>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</si>
  <si>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</si>
  <si>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</si>
  <si>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</si>
  <si>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</si>
  <si>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</si>
  <si>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</si>
  <si>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</si>
  <si>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</si>
  <si>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</si>
  <si>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</si>
  <si>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</si>
  <si>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</si>
  <si>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</si>
  <si>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</si>
  <si>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</si>
  <si>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</si>
  <si>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</si>
  <si>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</si>
  <si>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</si>
  <si>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</si>
  <si>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</si>
  <si>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</si>
  <si>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</si>
  <si>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</si>
  <si>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</si>
  <si>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</si>
  <si>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</si>
  <si>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</si>
  <si>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</si>
  <si>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</si>
  <si>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</si>
  <si>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</si>
  <si>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</si>
  <si>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</si>
  <si>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</si>
  <si>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</si>
  <si>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</si>
  <si>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</si>
  <si>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</si>
  <si>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</si>
  <si>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</si>
  <si>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</si>
  <si>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</si>
  <si>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</si>
  <si>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</si>
  <si>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</si>
  <si>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</si>
  <si>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</si>
  <si>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</si>
  <si>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</si>
  <si>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</si>
  <si>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</si>
  <si>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</si>
  <si>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</si>
  <si>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</si>
  <si>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</si>
  <si>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</si>
  <si>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</si>
  <si>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</si>
  <si>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</si>
  <si>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</si>
  <si>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</si>
  <si>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</si>
  <si>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</si>
  <si>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</si>
  <si>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</si>
  <si>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</si>
  <si>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</si>
  <si>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</si>
  <si>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</si>
  <si>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</si>
  <si>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</si>
  <si>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</si>
  <si>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</si>
  <si>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</si>
  <si>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</si>
  <si>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</si>
  <si>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</si>
  <si>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</si>
  <si>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</si>
  <si>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</si>
  <si>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</si>
  <si>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</si>
  <si>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</si>
  <si>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</si>
  <si>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</si>
  <si>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</si>
  <si>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</si>
  <si>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</si>
  <si>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</si>
  <si>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</si>
  <si>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</si>
  <si>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</si>
  <si>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</si>
  <si>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</si>
  <si>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</si>
  <si>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</si>
  <si>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</si>
  <si>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</si>
  <si>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</si>
  <si>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</si>
  <si>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</si>
  <si>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</si>
  <si>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</si>
  <si>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</si>
  <si>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</si>
  <si>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</si>
  <si>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</si>
  <si>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</si>
  <si>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</si>
  <si>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</si>
  <si>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</si>
  <si>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</si>
  <si>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</si>
  <si>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</si>
  <si>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</si>
  <si>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</si>
  <si>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</si>
  <si>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</si>
  <si>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</si>
  <si>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</si>
  <si>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</si>
  <si>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</si>
  <si>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</si>
  <si>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</si>
  <si>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</si>
  <si>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</si>
  <si>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</si>
  <si>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</si>
  <si>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</si>
  <si>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</si>
  <si>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</si>
  <si>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</si>
  <si>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</si>
  <si>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</si>
  <si>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</si>
  <si>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</si>
  <si>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</si>
  <si>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</si>
  <si>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</si>
  <si>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</si>
  <si>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</si>
  <si>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</si>
  <si>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</si>
  <si>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</si>
  <si>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</si>
  <si>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</si>
  <si>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</si>
  <si>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</si>
  <si>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</si>
  <si>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</si>
  <si>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</si>
  <si>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</si>
  <si>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</si>
  <si>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</si>
  <si>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</si>
  <si>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</si>
  <si>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</si>
  <si>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</si>
  <si>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</si>
  <si>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</si>
  <si>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</si>
  <si>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</si>
  <si>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</si>
  <si>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</si>
  <si>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</si>
  <si>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</si>
  <si>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</si>
  <si>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</si>
  <si>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</si>
  <si>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</si>
  <si>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</si>
  <si>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</si>
  <si>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</si>
  <si>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</si>
  <si>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</si>
  <si>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</si>
  <si>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</si>
  <si>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</si>
  <si>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</si>
  <si>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</si>
  <si>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</si>
  <si>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</si>
  <si>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</si>
  <si>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</si>
  <si>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</si>
  <si>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</si>
  <si>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</si>
  <si>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</si>
  <si>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</si>
  <si>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</si>
  <si>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</si>
  <si>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</si>
  <si>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</si>
  <si>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</si>
  <si>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</si>
  <si>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</si>
  <si>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</si>
  <si>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</si>
  <si>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</si>
  <si>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</si>
  <si>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</si>
  <si>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</si>
  <si>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</si>
  <si>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</si>
  <si>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</si>
  <si>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</si>
  <si>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</si>
  <si>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</si>
  <si>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</si>
  <si>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</si>
  <si>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</si>
  <si>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</si>
  <si>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</si>
  <si>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</si>
  <si>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</si>
  <si>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</si>
  <si>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</si>
  <si>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</si>
  <si>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</si>
  <si>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</si>
  <si>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</si>
  <si>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</si>
  <si>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</si>
  <si>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</si>
  <si>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</si>
  <si>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</si>
  <si>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</si>
  <si>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</si>
  <si>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</si>
  <si>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</si>
  <si>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</si>
  <si>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</si>
  <si>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</si>
  <si>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</si>
  <si>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</si>
  <si>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</si>
  <si>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</si>
  <si>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</si>
  <si>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</si>
  <si>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</si>
  <si>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</si>
  <si>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</si>
  <si>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</si>
  <si>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</si>
  <si>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</si>
  <si>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</si>
  <si>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</si>
  <si>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</si>
  <si>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</si>
  <si>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</si>
  <si>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</si>
  <si>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</si>
  <si>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</si>
  <si>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</si>
  <si>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</si>
  <si>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</si>
  <si>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</si>
  <si>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</si>
  <si>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</si>
  <si>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</si>
  <si>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</si>
  <si>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</si>
  <si>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</si>
  <si>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</si>
  <si>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</si>
  <si>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</si>
  <si>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</si>
  <si>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</si>
  <si>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</si>
  <si>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</si>
  <si>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</si>
  <si>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</si>
  <si>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</si>
  <si>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</si>
  <si>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</si>
  <si>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</si>
  <si>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</si>
  <si>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</si>
  <si>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</si>
  <si>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</si>
  <si>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</si>
  <si>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</si>
  <si>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</si>
  <si>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</si>
  <si>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</si>
  <si>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</si>
  <si>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</si>
  <si>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</si>
  <si>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</si>
  <si>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</si>
  <si>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</si>
  <si>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</si>
  <si>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</si>
  <si>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</si>
  <si>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</si>
  <si>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</si>
  <si>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</si>
  <si>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</si>
  <si>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</si>
  <si>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</si>
  <si>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</si>
  <si>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</si>
  <si>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</si>
  <si>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</si>
  <si>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</si>
  <si>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</si>
  <si>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</si>
  <si>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</si>
  <si>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</si>
  <si>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</si>
  <si>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</si>
  <si>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</si>
  <si>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</si>
  <si>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</si>
  <si>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</si>
  <si>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</si>
  <si>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</si>
  <si>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</si>
  <si>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</si>
  <si>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</si>
  <si>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</si>
  <si>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</si>
  <si>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</si>
  <si>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</si>
  <si>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</si>
  <si>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</si>
  <si>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</si>
  <si>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</si>
  <si>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</si>
  <si>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</si>
  <si>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</si>
  <si>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</si>
  <si>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</si>
  <si>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</si>
  <si>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</si>
  <si>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</si>
  <si>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</si>
  <si>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</si>
  <si>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</si>
  <si>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</si>
  <si>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</si>
  <si>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</si>
  <si>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</si>
  <si>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</si>
  <si>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</si>
  <si>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</si>
  <si>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</si>
  <si>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</si>
  <si>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</si>
  <si>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</si>
  <si>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</si>
  <si>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</si>
  <si>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</si>
  <si>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</si>
  <si>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</si>
  <si>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</si>
  <si>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</si>
  <si>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</si>
  <si>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</si>
  <si>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</si>
  <si>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</si>
  <si>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</si>
  <si>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</si>
  <si>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</si>
  <si>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</si>
  <si>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</si>
  <si>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</si>
  <si>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</si>
  <si>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</si>
  <si>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</si>
  <si>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</si>
  <si>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</si>
  <si>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</si>
  <si>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</si>
  <si>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</si>
  <si>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</si>
  <si>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</si>
  <si>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</si>
  <si>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</si>
  <si>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</si>
  <si>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</si>
  <si>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</si>
  <si>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</si>
  <si>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</si>
  <si>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</si>
  <si>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</si>
  <si>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</si>
  <si>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</si>
  <si>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</si>
  <si>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</si>
  <si>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</si>
  <si>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</si>
  <si>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</si>
  <si>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</si>
  <si>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</si>
  <si>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</si>
  <si>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</si>
  <si>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</si>
  <si>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</si>
  <si>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</si>
  <si>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</si>
  <si>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</si>
  <si>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</si>
  <si>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</si>
  <si>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</si>
  <si>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</si>
  <si>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</si>
  <si>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</si>
  <si>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</si>
  <si>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</si>
  <si>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</si>
  <si>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</si>
  <si>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</si>
  <si>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</si>
  <si>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</si>
  <si>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</si>
  <si>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</si>
  <si>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</si>
  <si>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</si>
  <si>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</si>
  <si>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</si>
  <si>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</si>
  <si>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</si>
  <si>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</si>
  <si>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</si>
  <si>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</si>
  <si>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</si>
  <si>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</si>
  <si>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</si>
  <si>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</si>
  <si>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</si>
  <si>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</si>
  <si>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</si>
  <si>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</si>
  <si>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</si>
  <si>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</si>
  <si>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</si>
  <si>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</si>
  <si>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</si>
  <si>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</si>
  <si>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</si>
  <si>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</si>
  <si>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</si>
  <si>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</si>
  <si>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</si>
  <si>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</si>
  <si>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</si>
  <si>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</si>
  <si>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</si>
  <si>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</si>
  <si>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</si>
  <si>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</si>
  <si>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</si>
  <si>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</si>
  <si>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</si>
  <si>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</si>
  <si>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</si>
  <si>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</si>
  <si>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</si>
  <si>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</si>
  <si>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</si>
  <si>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</si>
  <si>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</si>
  <si>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</si>
  <si>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</si>
  <si>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</si>
  <si>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</si>
  <si>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</si>
  <si>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</si>
  <si>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</si>
  <si>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</si>
  <si>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</si>
  <si>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</si>
  <si>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</si>
  <si>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</si>
  <si>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</si>
  <si>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</si>
  <si>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</si>
  <si>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</si>
  <si>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</si>
  <si>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</si>
  <si>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</si>
  <si>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</si>
  <si>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</si>
  <si>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</si>
  <si>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</si>
  <si>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</si>
  <si>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</si>
  <si>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</si>
  <si>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</si>
  <si>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</si>
  <si>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</si>
  <si>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</si>
  <si>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</si>
  <si>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</si>
  <si>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</si>
  <si>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</si>
  <si>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</si>
  <si>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</si>
  <si>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</si>
  <si>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</si>
  <si>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</si>
  <si>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</si>
  <si>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</si>
  <si>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</si>
  <si>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</si>
  <si>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</si>
  <si>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</si>
  <si>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</si>
  <si>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</si>
  <si>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</si>
  <si>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</si>
  <si>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</si>
  <si>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</si>
  <si>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</si>
  <si>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</si>
  <si>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</si>
  <si>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</si>
  <si>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</si>
  <si>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</si>
  <si>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</si>
  <si>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</si>
  <si>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</si>
  <si>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</si>
  <si>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</si>
  <si>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</si>
  <si>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</si>
  <si>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</si>
  <si>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</si>
  <si>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</si>
  <si>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</si>
  <si>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</si>
  <si>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</si>
  <si>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</si>
  <si>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</si>
  <si>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</si>
  <si>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</si>
  <si>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</si>
  <si>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</si>
  <si>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</si>
  <si>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</si>
  <si>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</si>
  <si>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</si>
  <si>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</si>
  <si>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</si>
  <si>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</si>
  <si>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</si>
  <si>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</si>
  <si>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</si>
  <si>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</si>
  <si>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</si>
  <si>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</si>
  <si>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</si>
  <si>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</si>
  <si>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</si>
  <si>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</si>
  <si>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</si>
  <si>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</si>
  <si>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</si>
  <si>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</si>
  <si>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</si>
  <si>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</si>
  <si>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</si>
  <si>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</si>
  <si>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</si>
  <si>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</si>
  <si>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</si>
  <si>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</si>
  <si>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</si>
  <si>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</si>
  <si>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</si>
  <si>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</si>
  <si>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</si>
  <si>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</si>
  <si>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</si>
  <si>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</si>
  <si>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</si>
  <si>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</si>
  <si>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</si>
  <si>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</si>
  <si>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</si>
  <si>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</si>
  <si>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</si>
  <si>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</si>
  <si>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</si>
  <si>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</si>
  <si>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</si>
  <si>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</si>
  <si>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</si>
  <si>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</si>
  <si>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</si>
  <si>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</si>
  <si>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</si>
  <si>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</si>
  <si>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</si>
  <si>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</si>
  <si>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</si>
  <si>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</si>
  <si>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</si>
  <si>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</si>
  <si>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</si>
  <si>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</si>
  <si>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</si>
  <si>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</si>
  <si>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</si>
  <si>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</si>
  <si>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</si>
  <si>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</si>
  <si>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</si>
  <si>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</si>
  <si>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</si>
  <si>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</si>
  <si>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</si>
  <si>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</si>
  <si>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</si>
  <si>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</si>
  <si>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</si>
  <si>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</si>
  <si>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</si>
  <si>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</si>
  <si>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</si>
  <si>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</si>
  <si>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</si>
  <si>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</si>
  <si>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</si>
  <si>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</si>
  <si>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</si>
  <si>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</si>
  <si>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</si>
  <si>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</si>
  <si>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</si>
  <si>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</si>
  <si>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</si>
  <si>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</si>
  <si>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</si>
  <si>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</si>
  <si>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</si>
  <si>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</si>
  <si>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</si>
  <si>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</si>
  <si>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</si>
  <si>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</si>
  <si>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</si>
  <si>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</si>
  <si>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</si>
  <si>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</si>
  <si>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</si>
  <si>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</si>
  <si>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</si>
  <si>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</si>
  <si>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</si>
  <si>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</si>
  <si>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</si>
  <si>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</si>
  <si>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</si>
  <si>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</si>
  <si>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</si>
  <si>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</si>
  <si>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</si>
  <si>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</si>
  <si>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</si>
  <si>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</si>
  <si>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</si>
  <si>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</si>
  <si>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</si>
  <si>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</si>
  <si>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</si>
  <si>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</si>
  <si>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</si>
  <si>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</si>
  <si>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</si>
  <si>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</si>
  <si>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</si>
  <si>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</si>
  <si>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</si>
  <si>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</si>
  <si>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</si>
  <si>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</si>
  <si>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</si>
  <si>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</si>
  <si>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</si>
  <si>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</si>
  <si>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</si>
  <si>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</si>
  <si>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</si>
  <si>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</si>
  <si>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</si>
  <si>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</si>
  <si>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</si>
  <si>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</si>
  <si>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</si>
  <si>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</si>
  <si>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</si>
  <si>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</si>
  <si>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</si>
  <si>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</si>
  <si>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</si>
  <si>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</si>
  <si>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</si>
  <si>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</si>
  <si>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</si>
  <si>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</si>
  <si>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</si>
  <si>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</si>
  <si>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</si>
  <si>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</si>
  <si>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</si>
  <si>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</si>
  <si>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</si>
  <si>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</si>
  <si>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</si>
  <si>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</si>
  <si>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</si>
  <si>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</si>
  <si>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</si>
  <si>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</si>
  <si>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</si>
  <si>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</si>
  <si>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</si>
  <si>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</si>
  <si>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</si>
  <si>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</si>
  <si>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</si>
  <si>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</si>
  <si>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</si>
  <si>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</si>
  <si>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</si>
  <si>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</si>
  <si>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</si>
  <si>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</si>
  <si>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</si>
  <si>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</si>
  <si>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</si>
  <si>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</si>
  <si>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</si>
  <si>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</si>
  <si>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</si>
  <si>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</si>
  <si>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</si>
  <si>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</si>
  <si>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</si>
  <si>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</si>
  <si>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</si>
  <si>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</si>
  <si>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</si>
  <si>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</si>
  <si>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</si>
  <si>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</si>
  <si>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</si>
  <si>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</si>
  <si>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</si>
  <si>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</si>
  <si>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</si>
  <si>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</si>
  <si>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</si>
  <si>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</si>
  <si>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</si>
  <si>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</si>
  <si>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</si>
  <si>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</si>
  <si>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</si>
  <si>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</si>
  <si>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</si>
  <si>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</si>
  <si>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</si>
  <si>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</si>
  <si>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</si>
  <si>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</si>
  <si>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</si>
  <si>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</si>
  <si>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</si>
  <si>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</si>
  <si>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</si>
  <si>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</si>
  <si>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</si>
  <si>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</si>
  <si>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</si>
  <si>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</si>
  <si>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</si>
  <si>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</si>
  <si>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</si>
  <si>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</si>
  <si>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</si>
  <si>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</si>
  <si>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</si>
  <si>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</si>
  <si>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</si>
  <si>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</si>
  <si>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</si>
  <si>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</si>
  <si>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</si>
  <si>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</si>
  <si>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</si>
  <si>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</si>
  <si>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</si>
  <si>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</si>
  <si>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</si>
  <si>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</si>
  <si>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</si>
  <si>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</si>
  <si>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</si>
  <si>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</si>
  <si>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</si>
  <si>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</si>
  <si>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</si>
  <si>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</si>
  <si>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</si>
  <si>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</si>
  <si>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</si>
  <si>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</si>
  <si>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</si>
  <si>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</si>
  <si>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</si>
  <si>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</si>
  <si>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</si>
  <si>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</si>
  <si>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</si>
  <si>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</si>
  <si>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</si>
  <si>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</si>
  <si>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</si>
  <si>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</si>
  <si>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</si>
  <si>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</si>
  <si>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</si>
  <si>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</si>
  <si>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</si>
  <si>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</si>
  <si>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</si>
  <si>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</si>
  <si>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</si>
  <si>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</si>
  <si>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</si>
  <si>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</si>
  <si>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</si>
  <si>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</si>
  <si>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</si>
  <si>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</si>
  <si>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</si>
  <si>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</si>
  <si>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</si>
  <si>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</si>
  <si>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</si>
  <si>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</si>
  <si>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</si>
  <si>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</si>
  <si>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</si>
  <si>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</si>
  <si>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</si>
  <si>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</si>
  <si>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</si>
  <si>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</si>
  <si>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</si>
  <si>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</si>
  <si>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</si>
  <si>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</si>
  <si>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</si>
  <si>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</si>
  <si>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</si>
  <si>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</si>
  <si>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</si>
  <si>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</si>
  <si>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</si>
  <si>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</si>
  <si>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</si>
  <si>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</si>
  <si>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</si>
  <si>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</si>
  <si>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</si>
  <si>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</si>
  <si>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</si>
  <si>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</si>
  <si>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</si>
  <si>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</si>
  <si>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</si>
  <si>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</si>
  <si>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</si>
  <si>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</si>
  <si>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</si>
  <si>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</si>
  <si>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</si>
  <si>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</si>
  <si>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</si>
  <si>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</si>
  <si>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</si>
  <si>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</si>
  <si>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</si>
  <si>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</si>
  <si>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</si>
  <si>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</si>
  <si>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</si>
  <si>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</si>
  <si>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</si>
  <si>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</si>
  <si>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</si>
  <si>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</si>
  <si>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</si>
  <si>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</si>
  <si>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</si>
  <si>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</si>
  <si>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</si>
  <si>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</si>
  <si>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</si>
  <si>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</si>
  <si>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</si>
  <si>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</si>
  <si>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</si>
  <si>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</si>
  <si>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</si>
  <si>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</si>
  <si>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</si>
  <si>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</si>
  <si>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</si>
  <si>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</si>
  <si>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</si>
  <si>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</si>
  <si>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</si>
  <si>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</si>
  <si>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</si>
  <si>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</si>
  <si>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</si>
  <si>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</si>
  <si>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</si>
  <si>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</si>
  <si>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</si>
  <si>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</si>
  <si>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</si>
  <si>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</si>
  <si>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</si>
  <si>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</si>
  <si>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</si>
  <si>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</si>
  <si>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</si>
  <si>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</si>
  <si>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</si>
  <si>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</si>
  <si>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</si>
  <si>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</si>
  <si>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</si>
  <si>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</si>
  <si>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</si>
  <si>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</si>
  <si>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</si>
  <si>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</si>
  <si>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</si>
  <si>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</si>
  <si>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</si>
  <si>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</si>
  <si>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</si>
  <si>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</si>
  <si>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</si>
  <si>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</si>
  <si>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</si>
  <si>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</si>
  <si>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</si>
  <si>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</si>
  <si>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</si>
  <si>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</si>
  <si>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</si>
  <si>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</si>
  <si>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</si>
  <si>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</si>
  <si>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</si>
  <si>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</si>
  <si>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</si>
  <si>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</si>
  <si>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</si>
  <si>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</si>
  <si>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</si>
  <si>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</si>
  <si>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</si>
  <si>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</si>
  <si>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</si>
  <si>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</si>
  <si>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</si>
  <si>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</si>
  <si>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</si>
  <si>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</si>
  <si>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</si>
  <si>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</si>
  <si>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</si>
  <si>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</si>
  <si>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</si>
  <si>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</si>
  <si>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</si>
  <si>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</si>
  <si>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</si>
  <si>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</si>
  <si>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</si>
  <si>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</si>
  <si>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</si>
  <si>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</si>
  <si>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</si>
  <si>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</si>
  <si>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</si>
  <si>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</si>
  <si>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</si>
  <si>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</si>
  <si>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</si>
  <si>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</si>
  <si>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</si>
  <si>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</si>
  <si>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</si>
  <si>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</si>
  <si>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</si>
  <si>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</si>
  <si>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</si>
  <si>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</si>
  <si>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</si>
  <si>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</si>
  <si>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</si>
  <si>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</si>
  <si>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</si>
  <si>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</si>
  <si>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</si>
  <si>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</si>
  <si>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</si>
  <si>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</si>
  <si>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</si>
  <si>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</si>
  <si>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</si>
  <si>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</si>
  <si>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</si>
  <si>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</si>
  <si>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</si>
  <si>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</si>
  <si>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</si>
  <si>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</si>
  <si>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</si>
  <si>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</si>
  <si>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</si>
  <si>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</si>
  <si>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</si>
  <si>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</si>
  <si>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</si>
  <si>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</si>
  <si>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</si>
  <si>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</si>
  <si>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</si>
  <si>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</si>
  <si>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</si>
  <si>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</si>
  <si>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</si>
  <si>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</si>
  <si>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</si>
  <si>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</si>
  <si>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</si>
  <si>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</si>
  <si>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</si>
  <si>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</si>
  <si>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</si>
  <si>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</si>
  <si>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</si>
  <si>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</si>
  <si>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</si>
  <si>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</si>
  <si>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</si>
  <si>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</si>
  <si>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</si>
  <si>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</si>
  <si>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</si>
  <si>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</si>
  <si>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</si>
  <si>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</si>
  <si>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</si>
  <si>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</si>
  <si>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</si>
  <si>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</si>
  <si>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</si>
  <si>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</si>
  <si>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</si>
  <si>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</si>
  <si>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</si>
  <si>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</si>
  <si>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</si>
  <si>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</si>
  <si>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</si>
  <si>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</si>
  <si>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</si>
  <si>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</si>
  <si>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</si>
  <si>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</si>
  <si>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</si>
  <si>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</si>
  <si>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</si>
  <si>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</si>
  <si>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</si>
  <si>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</si>
  <si>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</si>
  <si>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</si>
  <si>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</si>
  <si>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</si>
  <si>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</si>
  <si>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</si>
  <si>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</si>
  <si>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</si>
  <si>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</si>
  <si>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</si>
  <si>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</si>
  <si>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</si>
  <si>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</si>
  <si>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</si>
  <si>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</si>
  <si>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</si>
  <si>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</si>
  <si>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</si>
  <si>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</si>
  <si>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</si>
  <si>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</si>
  <si>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</si>
  <si>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</si>
  <si>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</si>
  <si>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</si>
  <si>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</si>
  <si>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</si>
  <si>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</si>
  <si>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</si>
  <si>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</si>
  <si>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</si>
  <si>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</si>
  <si>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</si>
  <si>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</si>
  <si>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</si>
  <si>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</si>
  <si>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</si>
  <si>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</si>
  <si>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</si>
  <si>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</si>
  <si>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</si>
  <si>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</si>
  <si>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</si>
  <si>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</si>
  <si>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</si>
  <si>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</si>
  <si>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</si>
  <si>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</si>
  <si>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</si>
  <si>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</si>
  <si>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</si>
  <si>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</si>
  <si>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</si>
  <si>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</si>
  <si>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</si>
  <si>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</si>
  <si>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</si>
  <si>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</si>
  <si>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</si>
  <si>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</si>
  <si>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</si>
  <si>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</si>
  <si>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</si>
  <si>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</si>
  <si>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</si>
  <si>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</si>
  <si>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</si>
  <si>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</si>
  <si>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</si>
  <si>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</si>
  <si>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</si>
  <si>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</si>
  <si>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</si>
  <si>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</si>
  <si>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</si>
  <si>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</si>
  <si>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</si>
  <si>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</si>
  <si>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</si>
  <si>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</si>
  <si>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</si>
  <si>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</si>
  <si>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</si>
  <si>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</si>
  <si>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</si>
  <si>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</si>
  <si>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</si>
  <si>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</si>
  <si>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</si>
  <si>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</si>
  <si>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</si>
  <si>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</si>
  <si>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</si>
  <si>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</si>
  <si>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</si>
  <si>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</si>
  <si>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</si>
  <si>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</si>
  <si>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</si>
  <si>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</si>
  <si>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</si>
  <si>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</si>
  <si>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</si>
  <si>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</si>
  <si>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</si>
  <si>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</si>
  <si>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</si>
  <si>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</si>
  <si>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</si>
  <si>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</si>
  <si>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</si>
  <si>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</si>
  <si>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</si>
  <si>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</si>
  <si>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</si>
  <si>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</si>
  <si>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</si>
  <si>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</si>
  <si>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</si>
  <si>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</si>
  <si>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</si>
  <si>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</si>
  <si>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</si>
  <si>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</si>
  <si>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</si>
  <si>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</si>
  <si>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</si>
  <si>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</si>
  <si>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</si>
  <si>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</si>
  <si>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</si>
  <si>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</si>
  <si>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</si>
  <si>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</si>
  <si>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</si>
  <si>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</si>
  <si>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</si>
  <si>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</si>
  <si>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</si>
  <si>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</si>
  <si>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</si>
  <si>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</si>
  <si>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</si>
  <si>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</si>
  <si>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</si>
  <si>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</si>
  <si>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</si>
  <si>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</si>
  <si>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</si>
  <si>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</si>
  <si>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</si>
  <si>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</si>
  <si>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</si>
  <si>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</si>
  <si>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</si>
  <si>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</si>
  <si>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</si>
  <si>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</si>
  <si>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</si>
  <si>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</si>
  <si>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</si>
  <si>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</si>
  <si>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</si>
  <si>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</si>
  <si>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</si>
  <si>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</si>
  <si>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</si>
  <si>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</si>
  <si>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</si>
  <si>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</si>
  <si>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</si>
  <si>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</si>
  <si>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</si>
  <si>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</si>
  <si>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</si>
  <si>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</si>
  <si>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</si>
  <si>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</si>
  <si>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</si>
  <si>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</si>
  <si>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</si>
  <si>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</si>
  <si>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</si>
  <si>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</si>
  <si>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</si>
  <si>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</si>
  <si>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</si>
  <si>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</si>
  <si>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</si>
  <si>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</si>
  <si>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</si>
  <si>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</si>
  <si>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</si>
  <si>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</si>
  <si>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</si>
  <si>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</si>
  <si>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</si>
  <si>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</si>
  <si>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</si>
  <si>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</si>
  <si>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</si>
  <si>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</si>
  <si>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</si>
  <si>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</si>
  <si>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</si>
  <si>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</si>
  <si>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</si>
  <si>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</si>
  <si>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</si>
  <si>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</si>
  <si>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</si>
  <si>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</si>
  <si>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</si>
  <si>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</si>
  <si>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</si>
  <si>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</si>
  <si>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</si>
  <si>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</si>
  <si>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</si>
  <si>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</si>
  <si>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</si>
  <si>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</si>
  <si>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</si>
  <si>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</si>
  <si>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</si>
  <si>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</si>
  <si>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</si>
  <si>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</si>
  <si>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</si>
  <si>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</si>
  <si>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</si>
  <si>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</si>
  <si>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</si>
  <si>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</si>
  <si>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</si>
  <si>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</si>
  <si>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</si>
  <si>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</si>
  <si>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</si>
  <si>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</si>
  <si>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</si>
  <si>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</si>
  <si>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</si>
  <si>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</si>
  <si>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</si>
  <si>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</si>
  <si>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</si>
  <si>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</si>
  <si>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</si>
  <si>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</si>
  <si>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</si>
  <si>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</si>
  <si>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</si>
  <si>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</si>
  <si>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</si>
  <si>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</si>
  <si>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</si>
  <si>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</si>
  <si>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</si>
  <si>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</si>
  <si>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</si>
  <si>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</si>
  <si>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</si>
  <si>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</si>
  <si>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</si>
  <si>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</si>
  <si>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</si>
  <si>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</si>
  <si>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</si>
  <si>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</si>
  <si>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</si>
  <si>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</si>
  <si>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</si>
  <si>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</si>
  <si>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</si>
  <si>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</si>
  <si>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</si>
  <si>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</si>
  <si>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</si>
  <si>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</si>
  <si>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</si>
  <si>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</si>
  <si>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</si>
  <si>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</si>
  <si>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</si>
  <si>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</si>
  <si>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</si>
  <si>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</si>
  <si>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</si>
  <si>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</si>
  <si>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</si>
  <si>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</si>
  <si>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</si>
  <si>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</si>
  <si>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</si>
  <si>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</si>
  <si>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</si>
  <si>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</si>
  <si>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</si>
  <si>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</si>
  <si>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</si>
  <si>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</si>
  <si>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</si>
  <si>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</si>
  <si>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</si>
  <si>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</si>
  <si>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</si>
  <si>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</si>
  <si>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</si>
  <si>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</si>
  <si>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</si>
  <si>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</si>
  <si>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</si>
  <si>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</si>
  <si>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</si>
  <si>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</si>
  <si>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</si>
  <si>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</si>
  <si>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</si>
  <si>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</si>
  <si>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</si>
  <si>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</si>
  <si>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</si>
  <si>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</si>
  <si>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</si>
  <si>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</si>
  <si>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</si>
  <si>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</si>
  <si>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</si>
  <si>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</si>
  <si>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</si>
  <si>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</si>
  <si>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</si>
  <si>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</si>
  <si>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</si>
  <si>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</si>
  <si>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</si>
  <si>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</si>
  <si>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</si>
  <si>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</si>
  <si>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</si>
  <si>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</si>
  <si>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</si>
  <si>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</si>
  <si>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</si>
  <si>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</si>
  <si>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</si>
  <si>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</si>
  <si>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</si>
  <si>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</si>
  <si>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</si>
  <si>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</si>
  <si>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</si>
  <si>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</si>
  <si>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</si>
  <si>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</si>
  <si>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</si>
  <si>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</si>
  <si>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</si>
  <si>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</si>
  <si>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</si>
  <si>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</si>
  <si>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</si>
  <si>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</si>
  <si>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</si>
  <si>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</si>
  <si>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</si>
  <si>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</si>
  <si>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</si>
  <si>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</si>
  <si>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</si>
  <si>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</si>
  <si>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</si>
  <si>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</si>
  <si>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</si>
  <si>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</si>
  <si>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</si>
  <si>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</si>
  <si>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</si>
  <si>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</si>
  <si>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</si>
  <si>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</si>
  <si>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</si>
  <si>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</si>
  <si>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</si>
  <si>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</si>
  <si>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</si>
  <si>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</si>
  <si>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</si>
  <si>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</si>
  <si>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</si>
  <si>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</si>
  <si>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</si>
  <si>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</si>
  <si>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</si>
  <si>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</si>
  <si>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</si>
  <si>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</si>
  <si>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</si>
  <si>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</si>
  <si>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</si>
  <si>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</si>
  <si>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</si>
  <si>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</si>
  <si>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</si>
  <si>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</si>
  <si>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</si>
  <si>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</si>
  <si>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</si>
  <si>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</si>
  <si>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</si>
  <si>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</si>
  <si>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</si>
  <si>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</si>
  <si>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</si>
  <si>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</si>
  <si>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</si>
  <si>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</si>
  <si>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</si>
  <si>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</si>
  <si>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</si>
  <si>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</si>
  <si>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</si>
  <si>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</si>
  <si>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</si>
  <si>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</si>
  <si>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</si>
  <si>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</si>
  <si>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</si>
  <si>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</si>
  <si>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</si>
  <si>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</si>
  <si>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</si>
  <si>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</si>
  <si>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</si>
  <si>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</si>
  <si>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</si>
  <si>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</si>
  <si>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</si>
  <si>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</si>
  <si>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</si>
  <si>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</si>
  <si>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</si>
  <si>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</si>
  <si>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</si>
  <si>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</si>
  <si>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</si>
  <si>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</si>
  <si>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</si>
  <si>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</si>
  <si>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</si>
  <si>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</si>
  <si>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</si>
  <si>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</si>
  <si>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</si>
  <si>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</si>
  <si>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</si>
  <si>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</si>
  <si>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</si>
  <si>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</si>
  <si>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</si>
  <si>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</si>
  <si>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</si>
  <si>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</si>
  <si>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</si>
  <si>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</si>
  <si>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</si>
  <si>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</si>
  <si>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</si>
  <si>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</si>
  <si>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</si>
  <si>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</si>
  <si>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</si>
  <si>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</si>
  <si>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</si>
  <si>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</si>
  <si>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</si>
  <si>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</si>
  <si>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</si>
  <si>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</si>
  <si>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</si>
  <si>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</si>
  <si>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</si>
  <si>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</si>
  <si>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</si>
  <si>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</si>
  <si>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</si>
  <si>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</si>
  <si>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</si>
  <si>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</si>
  <si>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</si>
  <si>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</si>
  <si>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</si>
  <si>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</si>
  <si>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</si>
  <si>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</si>
  <si>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</si>
  <si>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</si>
  <si>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</si>
  <si>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</si>
  <si>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</si>
  <si>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</si>
  <si>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</si>
  <si>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</si>
  <si>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</si>
  <si>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</si>
  <si>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</si>
  <si>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</si>
  <si>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</si>
  <si>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</si>
  <si>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</si>
  <si>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</si>
  <si>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</si>
  <si>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</si>
  <si>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</si>
  <si>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</si>
  <si>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</si>
  <si>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</si>
  <si>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</si>
  <si>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</si>
  <si>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</si>
  <si>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</si>
  <si>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</si>
  <si>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</si>
  <si>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</si>
  <si>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</si>
  <si>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</si>
  <si>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</si>
  <si>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</si>
  <si>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</si>
  <si>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</si>
  <si>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</si>
  <si>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</si>
  <si>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</si>
  <si>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</si>
  <si>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</si>
  <si>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</si>
  <si>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</si>
  <si>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</si>
  <si>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</si>
  <si>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</si>
  <si>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</si>
  <si>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</si>
  <si>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</si>
  <si>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</si>
  <si>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</si>
  <si>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</si>
  <si>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</si>
  <si>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</si>
  <si>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</si>
  <si>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</si>
  <si>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</si>
  <si>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</si>
  <si>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</si>
  <si>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</si>
  <si>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</si>
  <si>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</si>
  <si>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</si>
  <si>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</si>
  <si>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</si>
  <si>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</si>
  <si>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</si>
  <si>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</si>
  <si>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</si>
  <si>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</si>
  <si>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</si>
  <si>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</si>
  <si>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</si>
  <si>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</si>
  <si>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</si>
  <si>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</si>
  <si>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</si>
  <si>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</si>
  <si>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</si>
  <si>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</si>
  <si>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</si>
  <si>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</si>
  <si>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</si>
  <si>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</si>
  <si>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</si>
  <si>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</si>
  <si>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</si>
  <si>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</si>
  <si>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</si>
  <si>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</si>
  <si>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</si>
  <si>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</si>
  <si>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</si>
  <si>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</si>
  <si>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</si>
  <si>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</si>
  <si>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</si>
  <si>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</si>
  <si>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</si>
  <si>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</si>
  <si>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</si>
  <si>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</si>
  <si>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</si>
  <si>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</si>
  <si>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</si>
  <si>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</si>
  <si>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</si>
  <si>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</si>
  <si>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</si>
  <si>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</si>
  <si>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</si>
  <si>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</si>
  <si>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</si>
  <si>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</si>
  <si>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</si>
  <si>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</si>
  <si>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</si>
  <si>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</si>
  <si>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</si>
  <si>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</si>
  <si>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</si>
  <si>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</si>
  <si>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</si>
  <si>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</si>
  <si>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</si>
  <si>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</si>
  <si>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</si>
  <si>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</si>
  <si>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</si>
  <si>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</si>
  <si>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</si>
  <si>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</si>
  <si>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</si>
  <si>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</si>
  <si>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</si>
  <si>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</si>
  <si>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</si>
  <si>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</si>
  <si>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</si>
  <si>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</si>
  <si>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</si>
  <si>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</si>
  <si>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</si>
  <si>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</si>
  <si>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</si>
  <si>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</si>
  <si>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</si>
  <si>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</si>
  <si>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</si>
  <si>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</si>
  <si>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</si>
  <si>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</si>
  <si>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</si>
  <si>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</si>
  <si>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</si>
  <si>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</si>
  <si>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</si>
  <si>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</si>
  <si>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</si>
  <si>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</si>
  <si>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</si>
  <si>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</si>
  <si>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</si>
  <si>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</si>
  <si>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</si>
  <si>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</si>
  <si>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</si>
  <si>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</si>
  <si>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</si>
  <si>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</si>
  <si>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</si>
  <si>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</si>
  <si>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</si>
  <si>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</si>
  <si>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</si>
  <si>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</si>
  <si>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</si>
  <si>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</si>
  <si>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</si>
  <si>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</si>
  <si>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</si>
  <si>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</si>
  <si>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</si>
  <si>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</si>
  <si>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</si>
  <si>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</si>
  <si>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</si>
  <si>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</si>
  <si>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</si>
  <si>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</si>
  <si>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</si>
  <si>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</si>
  <si>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</si>
  <si>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</si>
  <si>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</si>
  <si>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</si>
  <si>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</si>
  <si>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</si>
  <si>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</si>
  <si>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</si>
  <si>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</si>
  <si>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</si>
  <si>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</si>
  <si>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</si>
  <si>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</si>
  <si>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</si>
  <si>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</si>
  <si>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</si>
  <si>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</si>
  <si>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</si>
  <si>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</si>
  <si>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</si>
  <si>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</si>
  <si>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</si>
  <si>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</si>
  <si>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</si>
  <si>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</si>
  <si>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</si>
  <si>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</si>
  <si>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</si>
  <si>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</si>
  <si>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</si>
  <si>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</si>
  <si>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</si>
  <si>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</si>
  <si>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</si>
  <si>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</si>
  <si>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</si>
  <si>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</si>
  <si>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</si>
  <si>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</si>
  <si>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</si>
  <si>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</si>
  <si>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</si>
  <si>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</si>
  <si>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</si>
  <si>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</si>
  <si>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</si>
  <si>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</si>
  <si>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</si>
  <si>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</si>
  <si>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</si>
  <si>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</si>
  <si>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</si>
  <si>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</si>
  <si>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</si>
  <si>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</si>
  <si>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</si>
  <si>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</si>
  <si>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</si>
  <si>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</si>
  <si>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</si>
  <si>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</si>
  <si>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</si>
  <si>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</si>
  <si>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</si>
  <si>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</si>
  <si>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</si>
  <si>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</si>
  <si>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</si>
  <si>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</si>
  <si>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</si>
  <si>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</si>
  <si>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</si>
  <si>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</si>
  <si>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</si>
  <si>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</si>
  <si>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</si>
  <si>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</si>
  <si>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</si>
  <si>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</si>
  <si>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</si>
  <si>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</si>
  <si>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</si>
  <si>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</si>
  <si>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</si>
  <si>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</si>
  <si>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</si>
  <si>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</si>
  <si>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</si>
  <si>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</si>
  <si>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</si>
  <si>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</si>
  <si>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</si>
  <si>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</si>
  <si>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</si>
  <si>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</si>
  <si>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</si>
  <si>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</si>
  <si>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</si>
  <si>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</si>
  <si>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</si>
  <si>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</si>
  <si>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</si>
  <si>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</si>
  <si>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</si>
  <si>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</si>
  <si>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</si>
  <si>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</si>
  <si>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</si>
  <si>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</si>
  <si>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</si>
  <si>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</si>
  <si>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</si>
  <si>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</si>
  <si>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</si>
  <si>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</si>
  <si>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</si>
  <si>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</si>
  <si>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</si>
  <si>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</si>
  <si>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</si>
  <si>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</si>
  <si>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</si>
  <si>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</si>
  <si>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</si>
  <si>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</si>
  <si>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</si>
  <si>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</si>
  <si>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</si>
  <si>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</si>
  <si>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</si>
  <si>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</si>
  <si>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</si>
  <si>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</si>
  <si>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</si>
  <si>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</si>
  <si>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</si>
  <si>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</si>
  <si>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</si>
  <si>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</si>
  <si>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</si>
  <si>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</si>
  <si>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</si>
  <si>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</si>
  <si>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</si>
  <si>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</si>
  <si>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</si>
  <si>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</si>
  <si>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</si>
  <si>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</si>
  <si>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</si>
  <si>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</si>
  <si>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</si>
  <si>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</si>
  <si>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</si>
  <si>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</si>
  <si>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</si>
  <si>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</si>
  <si>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</si>
  <si>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</si>
  <si>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</si>
  <si>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</si>
  <si>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</si>
  <si>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</si>
  <si>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</si>
  <si>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</si>
  <si>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</si>
  <si>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</si>
  <si>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</si>
  <si>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</si>
  <si>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</si>
  <si>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</si>
  <si>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</si>
  <si>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</si>
  <si>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</si>
  <si>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</si>
  <si>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</si>
  <si>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</si>
  <si>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</si>
  <si>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</si>
  <si>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</si>
  <si>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</si>
  <si>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</si>
  <si>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</si>
  <si>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</si>
  <si>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</si>
  <si>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</si>
  <si>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</si>
  <si>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</si>
  <si>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</si>
  <si>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</si>
  <si>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</si>
  <si>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</si>
  <si>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</si>
  <si>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</si>
  <si>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</si>
  <si>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</si>
  <si>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</si>
  <si>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</si>
  <si>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</si>
  <si>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</si>
  <si>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</si>
  <si>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</si>
  <si>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</si>
  <si>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</si>
  <si>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</si>
  <si>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</si>
  <si>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</si>
  <si>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</si>
  <si>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</si>
  <si>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</si>
  <si>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</si>
  <si>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</si>
  <si>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</si>
  <si>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</si>
  <si>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</si>
  <si>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</si>
  <si>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</si>
  <si>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</si>
  <si>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</si>
  <si>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</si>
  <si>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</si>
  <si>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</si>
  <si>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</si>
  <si>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</si>
  <si>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</si>
  <si>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</si>
  <si>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</si>
  <si>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</si>
  <si>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</si>
  <si>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</si>
  <si>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</si>
  <si>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</si>
  <si>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</si>
  <si>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</si>
  <si>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</si>
  <si>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</si>
  <si>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</si>
  <si>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</si>
  <si>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</si>
  <si>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</si>
  <si>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</si>
  <si>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</si>
  <si>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</si>
  <si>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</si>
  <si>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</si>
  <si>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</si>
  <si>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</si>
  <si>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</si>
  <si>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</si>
  <si>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</si>
  <si>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</si>
  <si>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</si>
  <si>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</si>
  <si>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</si>
  <si>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</si>
  <si>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</si>
  <si>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</si>
  <si>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</si>
  <si>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</si>
  <si>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</si>
  <si>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</si>
  <si>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</si>
  <si>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</si>
  <si>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</si>
  <si>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</si>
  <si>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</si>
  <si>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</si>
  <si>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</si>
  <si>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</si>
  <si>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</si>
  <si>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</si>
  <si>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</si>
  <si>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</si>
  <si>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</si>
  <si>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</si>
  <si>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</si>
  <si>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</si>
  <si>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</si>
  <si>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</si>
  <si>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</si>
  <si>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</si>
  <si>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</si>
  <si>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</si>
  <si>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</si>
  <si>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</si>
  <si>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</si>
  <si>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</si>
  <si>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</si>
  <si>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</si>
  <si>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</si>
  <si>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</si>
  <si>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</si>
  <si>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</si>
  <si>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</si>
  <si>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</si>
  <si>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</si>
  <si>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</si>
  <si>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</si>
  <si>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</si>
  <si>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</si>
  <si>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</si>
  <si>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</si>
  <si>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</si>
  <si>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</si>
  <si>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</si>
  <si>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</si>
  <si>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</si>
  <si>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</si>
  <si>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</si>
  <si>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</si>
  <si>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</si>
  <si>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</si>
  <si>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</si>
  <si>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</si>
  <si>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</si>
  <si>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</si>
  <si>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</si>
  <si>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</si>
  <si>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</si>
  <si>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</si>
  <si>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</si>
  <si>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</si>
  <si>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</si>
  <si>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</si>
  <si>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</si>
  <si>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</si>
  <si>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</si>
  <si>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</si>
  <si>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</si>
  <si>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</si>
  <si>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</si>
  <si>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</si>
  <si>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</si>
  <si>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</si>
  <si>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</si>
  <si>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</si>
  <si>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</si>
  <si>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</si>
  <si>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</si>
  <si>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</si>
  <si>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</si>
  <si>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</si>
  <si>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</si>
  <si>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</si>
  <si>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</si>
  <si>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</si>
  <si>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</si>
  <si>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</si>
  <si>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</si>
  <si>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</si>
  <si>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</si>
  <si>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</si>
  <si>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</si>
  <si>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</si>
  <si>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</si>
  <si>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</si>
  <si>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</si>
  <si>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</si>
  <si>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</si>
  <si>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</si>
  <si>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</si>
  <si>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</si>
  <si>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</si>
  <si>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</si>
  <si>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</si>
  <si>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</si>
  <si>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</si>
  <si>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</si>
  <si>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</si>
  <si>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</si>
  <si>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</si>
  <si>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</si>
  <si>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</si>
  <si>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</si>
  <si>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</si>
  <si>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</si>
  <si>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</si>
  <si>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</si>
  <si>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</si>
  <si>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</si>
  <si>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</si>
  <si>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</si>
  <si>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</si>
  <si>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</si>
  <si>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</si>
  <si>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</si>
  <si>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</si>
  <si>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</si>
  <si>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</si>
  <si>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</si>
  <si>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</si>
  <si>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</si>
  <si>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</si>
  <si>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</si>
  <si>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</si>
  <si>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</si>
  <si>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</si>
  <si>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</si>
  <si>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</si>
  <si>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</si>
  <si>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</si>
  <si>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</si>
  <si>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</si>
  <si>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</si>
  <si>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</si>
  <si>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</si>
  <si>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</si>
  <si>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</si>
  <si>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</si>
  <si>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</si>
  <si>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</si>
  <si>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</si>
  <si>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</si>
  <si>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</si>
  <si>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</si>
  <si>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</si>
  <si>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</si>
  <si>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</si>
  <si>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</si>
  <si>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</si>
  <si>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</si>
  <si>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</si>
  <si>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</si>
  <si>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</si>
  <si>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</si>
  <si>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</si>
  <si>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</si>
  <si>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</si>
  <si>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</si>
  <si>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</si>
  <si>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</si>
  <si>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</si>
  <si>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</si>
  <si>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</si>
  <si>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</si>
  <si>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</si>
  <si>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</si>
  <si>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</si>
  <si>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</si>
  <si>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</si>
  <si>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</si>
  <si>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</si>
  <si>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</si>
  <si>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</si>
  <si>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</si>
  <si>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</si>
  <si>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</si>
  <si>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</si>
  <si>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</si>
  <si>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</si>
  <si>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</si>
  <si>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</si>
  <si>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</si>
  <si>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</si>
  <si>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</si>
  <si>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</si>
  <si>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</si>
  <si>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</si>
  <si>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</si>
  <si>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</si>
  <si>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</si>
  <si>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</si>
  <si>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</si>
  <si>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</si>
  <si>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</si>
  <si>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</si>
  <si>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</si>
  <si>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</si>
  <si>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</si>
  <si>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</si>
  <si>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</si>
  <si>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</si>
  <si>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</si>
  <si>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</si>
  <si>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</si>
  <si>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</si>
  <si>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</si>
  <si>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</si>
  <si>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</si>
  <si>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</si>
  <si>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</si>
  <si>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</si>
  <si>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</si>
  <si>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</si>
  <si>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</si>
  <si>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</si>
  <si>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</si>
  <si>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</si>
  <si>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</si>
  <si>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</si>
  <si>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</si>
  <si>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</si>
  <si>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</si>
  <si>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</si>
  <si>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</si>
  <si>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</si>
  <si>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</si>
  <si>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</si>
  <si>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</si>
  <si>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</si>
  <si>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</si>
  <si>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</si>
  <si>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</si>
  <si>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</si>
  <si>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</si>
  <si>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</si>
  <si>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</si>
  <si>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</si>
  <si>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</si>
  <si>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</si>
  <si>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</si>
  <si>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</si>
  <si>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</si>
  <si>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</si>
  <si>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</si>
  <si>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</si>
  <si>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</si>
  <si>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</si>
  <si>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</si>
  <si>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</si>
  <si>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</si>
  <si>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</si>
  <si>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</si>
  <si>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</si>
  <si>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</si>
  <si>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</si>
  <si>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</si>
  <si>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</si>
  <si>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</si>
  <si>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</si>
  <si>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</si>
  <si>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</si>
  <si>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</si>
  <si>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</si>
  <si>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</si>
  <si>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</si>
  <si>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</si>
  <si>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</si>
  <si>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</si>
  <si>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</si>
  <si>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</si>
  <si>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</si>
  <si>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</si>
  <si>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</si>
  <si>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</si>
  <si>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</si>
  <si>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</si>
  <si>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</si>
  <si>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</si>
  <si>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</si>
  <si>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</si>
  <si>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</si>
  <si>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</si>
  <si>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</si>
  <si>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</si>
  <si>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</si>
  <si>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</si>
  <si>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</si>
  <si>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</si>
  <si>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</si>
  <si>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</si>
  <si>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</si>
  <si>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</si>
  <si>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</si>
  <si>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</si>
  <si>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</si>
  <si>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</si>
  <si>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</si>
  <si>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</si>
  <si>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</si>
  <si>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</si>
  <si>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</si>
  <si>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</si>
  <si>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</si>
  <si>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</si>
  <si>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</si>
  <si>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</si>
  <si>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</si>
  <si>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</si>
  <si>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</si>
  <si>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</si>
  <si>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</si>
  <si>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</si>
  <si>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</si>
  <si>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</si>
  <si>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</si>
  <si>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</si>
  <si>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</si>
  <si>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</si>
  <si>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</si>
  <si>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</si>
  <si>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</si>
  <si>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</si>
  <si>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</si>
  <si>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</si>
  <si>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</si>
  <si>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</si>
  <si>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</si>
  <si>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</si>
  <si>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</si>
  <si>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</si>
  <si>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</si>
  <si>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</si>
  <si>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</si>
  <si>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</si>
  <si>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</si>
  <si>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</si>
  <si>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</si>
  <si>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</si>
  <si>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</si>
  <si>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</si>
  <si>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</si>
  <si>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</si>
  <si>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</si>
  <si>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</si>
  <si>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</si>
  <si>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</si>
  <si>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</si>
  <si>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</si>
  <si>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</si>
  <si>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</si>
  <si>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</si>
  <si>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</si>
  <si>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</si>
  <si>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</si>
  <si>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</si>
  <si>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</si>
  <si>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</si>
  <si>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</si>
  <si>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</si>
  <si>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</si>
  <si>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</si>
  <si>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</si>
  <si>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</si>
  <si>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</si>
  <si>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</si>
  <si>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</si>
  <si>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</si>
  <si>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</si>
  <si>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</si>
  <si>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</si>
  <si>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</si>
  <si>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</si>
  <si>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</si>
  <si>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</si>
  <si>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</si>
  <si>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</si>
  <si>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</si>
  <si>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</si>
  <si>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</si>
  <si>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</si>
  <si>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</si>
  <si>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</si>
  <si>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</si>
  <si>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</si>
  <si>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</si>
  <si>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</si>
  <si>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</si>
  <si>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</si>
  <si>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</si>
  <si>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</si>
  <si>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</si>
  <si>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</si>
  <si>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</si>
  <si>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</si>
  <si>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</si>
  <si>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</si>
  <si>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</si>
  <si>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</si>
  <si>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</si>
  <si>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</si>
  <si>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</si>
  <si>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</si>
  <si>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</si>
  <si>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</si>
  <si>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</si>
  <si>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</si>
  <si>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</si>
  <si>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</si>
  <si>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</si>
  <si>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</si>
  <si>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</si>
  <si>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</si>
  <si>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</si>
  <si>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</si>
  <si>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</si>
  <si>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</si>
  <si>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</si>
  <si>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</si>
  <si>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</si>
  <si>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</si>
  <si>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</si>
  <si>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</si>
  <si>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</si>
  <si>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</si>
  <si>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</si>
  <si>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</si>
  <si>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</si>
  <si>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</si>
  <si>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</si>
  <si>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</si>
  <si>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</si>
  <si>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</si>
  <si>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</si>
  <si>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</si>
  <si>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</si>
  <si>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</si>
  <si>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</si>
  <si>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</si>
  <si>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</si>
  <si>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</si>
  <si>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</si>
  <si>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</si>
  <si>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</si>
  <si>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</si>
  <si>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</si>
  <si>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</si>
  <si>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</si>
  <si>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</si>
  <si>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</si>
  <si>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</si>
  <si>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</si>
  <si>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</si>
  <si>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</si>
  <si>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</si>
  <si>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</si>
  <si>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</si>
  <si>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</si>
  <si>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</si>
  <si>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</si>
  <si>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</si>
  <si>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</si>
  <si>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</si>
  <si>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</si>
  <si>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</si>
  <si>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</si>
  <si>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</si>
  <si>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</si>
  <si>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</si>
  <si>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</si>
  <si>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</si>
  <si>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</si>
  <si>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</si>
  <si>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</si>
  <si>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</si>
  <si>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</si>
  <si>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</si>
  <si>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</si>
  <si>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</si>
  <si>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</si>
  <si>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</si>
  <si>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</si>
  <si>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</si>
  <si>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</si>
  <si>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</si>
  <si>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</si>
  <si>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</si>
  <si>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</si>
  <si>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</si>
  <si>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</si>
  <si>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</si>
  <si>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</si>
  <si>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</si>
  <si>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</si>
  <si>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</si>
  <si>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</si>
  <si>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</si>
  <si>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</si>
  <si>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</si>
  <si>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</si>
  <si>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</si>
  <si>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</si>
  <si>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</si>
  <si>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</si>
  <si>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</si>
  <si>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</si>
  <si>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</si>
  <si>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</si>
  <si>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</si>
  <si>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</si>
  <si>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</si>
  <si>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</si>
  <si>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</si>
  <si>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</si>
  <si>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</si>
  <si>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</si>
  <si>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</si>
  <si>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</si>
  <si>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</si>
  <si>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</si>
  <si>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</si>
  <si>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</si>
  <si>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</si>
  <si>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</si>
  <si>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</si>
  <si>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</si>
  <si>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</si>
  <si>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</si>
  <si>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</si>
  <si>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</si>
  <si>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</si>
  <si>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</si>
  <si>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</si>
  <si>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</si>
  <si>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</si>
  <si>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</si>
  <si>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</si>
  <si>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</si>
  <si>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</si>
  <si>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</si>
  <si>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</si>
  <si>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</si>
  <si>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</si>
  <si>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</si>
  <si>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</si>
  <si>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</si>
  <si>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</si>
  <si>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</si>
  <si>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</si>
  <si>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</si>
  <si>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</si>
  <si>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</si>
  <si>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</si>
  <si>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</si>
  <si>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</si>
  <si>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</si>
  <si>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</si>
  <si>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</si>
  <si>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</si>
  <si>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</si>
  <si>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</si>
  <si>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</si>
  <si>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</si>
  <si>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</si>
  <si>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</si>
  <si>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</si>
  <si>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</si>
  <si>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</si>
  <si>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</si>
  <si>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</si>
  <si>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</si>
  <si>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</si>
  <si>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</si>
  <si>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</si>
  <si>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</si>
  <si>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</si>
  <si>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</si>
  <si>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</si>
  <si>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</si>
  <si>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</si>
  <si>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</si>
  <si>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</si>
  <si>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</si>
  <si>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</si>
  <si>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</si>
  <si>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</si>
  <si>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</si>
  <si>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</si>
  <si>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</si>
  <si>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</si>
  <si>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</si>
  <si>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</si>
  <si>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</si>
  <si>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</si>
  <si>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</si>
  <si>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</si>
  <si>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</si>
  <si>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</si>
  <si>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</si>
  <si>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</si>
  <si>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</si>
  <si>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</si>
  <si>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</si>
  <si>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</si>
  <si>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</si>
  <si>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</si>
  <si>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</si>
  <si>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</si>
  <si>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</si>
  <si>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</si>
  <si>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</si>
  <si>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</si>
  <si>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</si>
  <si>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</si>
  <si>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</si>
  <si>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</si>
  <si>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</si>
  <si>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</si>
  <si>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</si>
  <si>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</si>
  <si>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</si>
  <si>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</si>
  <si>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</si>
  <si>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</si>
  <si>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</si>
  <si>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</si>
  <si>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</si>
  <si>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</si>
  <si>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</si>
  <si>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</si>
  <si>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</si>
  <si>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</si>
  <si>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</si>
  <si>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</si>
  <si>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</si>
  <si>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</si>
  <si>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</si>
  <si>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</si>
  <si>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</si>
  <si>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</si>
  <si>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</si>
  <si>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</si>
  <si>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</si>
  <si>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</si>
  <si>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</si>
  <si>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</si>
  <si>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</si>
  <si>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</si>
  <si>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</si>
  <si>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</si>
  <si>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</si>
  <si>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</si>
  <si>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</si>
  <si>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</si>
  <si>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</si>
  <si>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</si>
  <si>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</si>
  <si>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</si>
  <si>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</si>
  <si>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</si>
  <si>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</si>
  <si>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</si>
  <si>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</si>
  <si>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</si>
  <si>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</si>
  <si>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</si>
  <si>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</si>
  <si>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</si>
  <si>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</si>
  <si>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</si>
  <si>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</si>
  <si>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</si>
  <si>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</si>
  <si>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</si>
  <si>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</si>
  <si>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</si>
  <si>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</si>
  <si>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</si>
  <si>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</si>
  <si>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</si>
  <si>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</si>
  <si>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</si>
  <si>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</si>
  <si>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</si>
  <si>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</si>
  <si>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</si>
  <si>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</si>
  <si>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</si>
  <si>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</si>
  <si>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</si>
  <si>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</si>
  <si>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</si>
  <si>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</si>
  <si>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</si>
  <si>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</si>
  <si>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</si>
  <si>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</si>
  <si>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</si>
  <si>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</si>
  <si>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</si>
  <si>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</si>
  <si>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</si>
  <si>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</si>
  <si>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</si>
  <si>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</si>
  <si>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</si>
  <si>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</si>
  <si>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</si>
  <si>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</si>
  <si>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</si>
  <si>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</si>
  <si>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</si>
  <si>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</si>
  <si>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</si>
  <si>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</si>
  <si>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</si>
  <si>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</si>
  <si>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</si>
  <si>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</si>
  <si>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</si>
  <si>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</si>
  <si>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</si>
  <si>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</si>
  <si>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</si>
  <si>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</si>
  <si>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</si>
  <si>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</si>
  <si>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</si>
  <si>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</si>
  <si>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</si>
  <si>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</si>
  <si>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</si>
  <si>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</si>
  <si>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</si>
  <si>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</si>
  <si>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</si>
  <si>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</si>
  <si>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</si>
  <si>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</si>
  <si>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</si>
  <si>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</si>
  <si>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</si>
  <si>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</si>
  <si>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</si>
  <si>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</si>
  <si>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</si>
  <si>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</si>
  <si>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</si>
  <si>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</si>
  <si>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</si>
  <si>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</si>
  <si>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</si>
  <si>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</si>
  <si>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</si>
  <si>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</si>
  <si>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</si>
  <si>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</si>
  <si>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</si>
  <si>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</si>
  <si>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</si>
  <si>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</si>
  <si>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</si>
  <si>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</si>
  <si>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</si>
  <si>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</si>
  <si>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</si>
  <si>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</si>
  <si>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</si>
  <si>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</si>
  <si>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</si>
  <si>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</si>
  <si>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</si>
  <si>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</si>
  <si>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</si>
  <si>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</si>
  <si>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</si>
  <si>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</si>
  <si>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</si>
  <si>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</si>
  <si>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</si>
  <si>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</si>
  <si>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</si>
  <si>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</si>
  <si>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</si>
  <si>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</si>
  <si>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</si>
  <si>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</si>
  <si>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</si>
  <si>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</si>
  <si>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</si>
  <si>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</si>
  <si>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</si>
  <si>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</si>
  <si>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</si>
  <si>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</si>
  <si>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</si>
  <si>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</si>
  <si>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</si>
  <si>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</si>
  <si>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</si>
  <si>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</si>
  <si>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</si>
  <si>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</si>
  <si>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</si>
  <si>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</si>
  <si>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</si>
  <si>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</si>
  <si>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</si>
  <si>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</si>
  <si>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</si>
  <si>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</si>
  <si>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</si>
  <si>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</si>
  <si>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</si>
  <si>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</si>
  <si>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</si>
  <si>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</si>
  <si>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</si>
  <si>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</si>
  <si>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</si>
  <si>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</si>
  <si>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</si>
  <si>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</si>
  <si>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</si>
  <si>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</si>
  <si>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</si>
  <si>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</si>
  <si>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</si>
  <si>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</si>
  <si>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</si>
  <si>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</si>
  <si>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</si>
  <si>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</si>
  <si>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</si>
  <si>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</si>
  <si>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</si>
  <si>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</si>
  <si>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</si>
  <si>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</si>
  <si>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</si>
  <si>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</si>
  <si>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</si>
  <si>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</si>
  <si>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</si>
  <si>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</si>
  <si>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</si>
  <si>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</si>
  <si>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</si>
  <si>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</si>
  <si>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</si>
  <si>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</si>
  <si>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</si>
  <si>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</si>
  <si>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</si>
  <si>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</si>
  <si>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</si>
  <si>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</si>
  <si>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</si>
  <si>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</si>
  <si>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</si>
  <si>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</si>
  <si>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</si>
  <si>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</si>
  <si>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</si>
  <si>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</si>
  <si>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</si>
  <si>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</si>
  <si>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</si>
  <si>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</si>
  <si>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</si>
  <si>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</si>
  <si>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</si>
  <si>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</si>
  <si>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</si>
  <si>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</si>
  <si>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</si>
  <si>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</si>
  <si>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</si>
  <si>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</si>
  <si>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</si>
  <si>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</si>
  <si>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</si>
  <si>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</si>
  <si>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</si>
  <si>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</si>
  <si>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</si>
  <si>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</si>
  <si>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</si>
  <si>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</si>
  <si>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</si>
  <si>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</si>
  <si>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</si>
  <si>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</si>
  <si>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</si>
  <si>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</si>
  <si>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</si>
  <si>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</si>
  <si>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</si>
  <si>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</si>
  <si>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</si>
  <si>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</si>
  <si>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</si>
  <si>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</si>
  <si>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</si>
  <si>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</si>
  <si>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</si>
  <si>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</si>
  <si>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</si>
  <si>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</si>
  <si>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</si>
  <si>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</si>
  <si>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</si>
  <si>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</si>
  <si>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</si>
  <si>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</si>
  <si>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</si>
  <si>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</si>
  <si>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</si>
  <si>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</si>
  <si>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</si>
  <si>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</si>
  <si>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</si>
  <si>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</si>
  <si>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</si>
  <si>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</si>
  <si>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</si>
  <si>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</si>
  <si>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</si>
  <si>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</si>
  <si>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</si>
  <si>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</si>
  <si>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</si>
  <si>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</si>
  <si>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</si>
  <si>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</si>
  <si>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</si>
  <si>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</si>
  <si>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</si>
  <si>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</si>
  <si>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</si>
  <si>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</si>
  <si>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</si>
  <si>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</si>
  <si>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</si>
  <si>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</si>
  <si>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</si>
  <si>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</si>
  <si>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</si>
  <si>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</si>
  <si>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</si>
  <si>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</si>
  <si>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</si>
  <si>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</si>
  <si>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</si>
  <si>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</si>
  <si>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</si>
  <si>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</si>
  <si>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</si>
  <si>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</si>
  <si>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</si>
  <si>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</si>
  <si>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</si>
  <si>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</si>
  <si>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</si>
  <si>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</si>
  <si>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</si>
  <si>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</si>
  <si>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</si>
  <si>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</si>
  <si>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</si>
  <si>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</si>
  <si>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</si>
  <si>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</si>
  <si>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</si>
  <si>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</si>
  <si>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</si>
  <si>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</si>
  <si>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</si>
  <si>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</si>
  <si>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</si>
  <si>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</si>
  <si>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</si>
  <si>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</si>
  <si>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</si>
  <si>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</si>
  <si>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</si>
  <si>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</si>
  <si>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</si>
  <si>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</si>
  <si>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</si>
  <si>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</si>
  <si>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</si>
  <si>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</si>
  <si>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</si>
  <si>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</si>
  <si>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</si>
  <si>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</si>
  <si>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</si>
  <si>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</si>
  <si>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</si>
  <si>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</si>
  <si>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</si>
  <si>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</si>
  <si>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</si>
  <si>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</si>
  <si>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</si>
  <si>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</si>
  <si>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</si>
  <si>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</si>
  <si>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</si>
  <si>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</si>
  <si>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</si>
  <si>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</si>
  <si>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</si>
  <si>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</si>
  <si>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</si>
  <si>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</si>
  <si>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</si>
  <si>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</si>
  <si>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</si>
  <si>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</si>
  <si>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</si>
  <si>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</si>
  <si>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</si>
  <si>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</si>
  <si>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</si>
  <si>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</si>
  <si>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</si>
  <si>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</si>
  <si>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</si>
  <si>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</si>
  <si>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</si>
  <si>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</si>
  <si>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</si>
  <si>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</si>
  <si>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</si>
  <si>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</si>
  <si>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</si>
  <si>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</si>
  <si>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</si>
  <si>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</si>
  <si>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</si>
  <si>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</si>
  <si>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</si>
  <si>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</si>
  <si>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</si>
  <si>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</si>
  <si>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</si>
  <si>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</si>
  <si>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</si>
  <si>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</si>
  <si>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</si>
  <si>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</si>
  <si>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</si>
  <si>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</si>
  <si>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</si>
  <si>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</si>
  <si>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</si>
  <si>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</si>
  <si>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</si>
  <si>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</si>
  <si>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</si>
  <si>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</si>
  <si>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</si>
  <si>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</si>
  <si>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</si>
  <si>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</si>
  <si>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</si>
  <si>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</si>
  <si>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</si>
  <si>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</si>
  <si>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</si>
  <si>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</si>
  <si>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</si>
  <si>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</si>
  <si>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</si>
  <si>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</si>
  <si>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</si>
  <si>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</si>
  <si>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</si>
  <si>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</si>
  <si>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</si>
  <si>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</si>
  <si>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</si>
  <si>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</si>
  <si>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</si>
  <si>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</si>
  <si>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</si>
  <si>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</si>
  <si>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</si>
  <si>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</si>
  <si>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</si>
  <si>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</si>
  <si>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</si>
  <si>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</si>
  <si>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</si>
  <si>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</si>
  <si>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</si>
  <si>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</si>
  <si>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</si>
  <si>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</si>
  <si>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</si>
  <si>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</si>
  <si>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</si>
  <si>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</si>
  <si>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</si>
  <si>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</si>
  <si>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</si>
  <si>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</si>
  <si>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</si>
  <si>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</si>
  <si>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</si>
  <si>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</si>
  <si>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</si>
  <si>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</si>
  <si>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</si>
  <si>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</si>
  <si>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</si>
  <si>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</si>
  <si>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</si>
  <si>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</si>
  <si>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</si>
  <si>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</si>
  <si>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</si>
  <si>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</si>
  <si>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</si>
  <si>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</si>
  <si>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</si>
  <si>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</si>
  <si>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</si>
  <si>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</si>
  <si>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</si>
  <si>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</si>
  <si>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</si>
  <si>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</si>
  <si>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</si>
  <si>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</si>
  <si>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</si>
  <si>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</si>
  <si>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</si>
  <si>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</si>
  <si>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</si>
  <si>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</si>
  <si>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</si>
  <si>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</si>
  <si>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</si>
  <si>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</si>
  <si>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</si>
  <si>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</si>
  <si>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</si>
  <si>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</si>
  <si>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</si>
  <si>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</si>
  <si>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</si>
  <si>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</si>
  <si>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</si>
  <si>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</si>
  <si>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</si>
  <si>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</si>
  <si>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</si>
  <si>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</si>
  <si>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</si>
  <si>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</si>
  <si>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</si>
  <si>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</si>
  <si>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</si>
  <si>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</si>
  <si>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</si>
  <si>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</si>
  <si>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</si>
  <si>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</si>
  <si>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</si>
  <si>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</si>
  <si>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</si>
  <si>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</si>
  <si>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</si>
  <si>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</si>
  <si>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</si>
  <si>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</si>
  <si>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</si>
  <si>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</si>
  <si>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</si>
  <si>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</si>
  <si>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</si>
  <si>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</si>
  <si>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</si>
  <si>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</si>
  <si>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</si>
  <si>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</si>
  <si>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</si>
  <si>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</si>
  <si>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</si>
  <si>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</si>
  <si>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</si>
  <si>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</si>
  <si>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</si>
  <si>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</si>
  <si>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</si>
  <si>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</si>
  <si>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</si>
  <si>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</si>
  <si>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</si>
  <si>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</si>
  <si>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</si>
  <si>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</si>
  <si>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</si>
  <si>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</si>
  <si>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</si>
  <si>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</si>
  <si>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</si>
  <si>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</si>
  <si>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</si>
  <si>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</si>
  <si>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</si>
  <si>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</si>
  <si>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</si>
  <si>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</si>
  <si>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</si>
  <si>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</si>
  <si>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</si>
  <si>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</si>
  <si>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</si>
  <si>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</si>
  <si>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</si>
  <si>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</si>
  <si>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</si>
  <si>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</si>
  <si>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</si>
  <si>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</si>
  <si>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</si>
  <si>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</si>
  <si>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</si>
  <si>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</si>
  <si>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</si>
  <si>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</si>
  <si>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</si>
  <si>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</si>
  <si>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</si>
  <si>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</si>
  <si>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</si>
  <si>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</si>
  <si>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</si>
  <si>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</si>
  <si>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</si>
  <si>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</si>
  <si>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</si>
  <si>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</si>
  <si>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</si>
  <si>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</si>
  <si>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</si>
  <si>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</si>
  <si>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</si>
  <si>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</si>
  <si>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</si>
  <si>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</si>
  <si>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</si>
  <si>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</si>
  <si>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</si>
  <si>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</si>
  <si>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</si>
  <si>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</si>
  <si>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</si>
  <si>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</si>
  <si>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</si>
  <si>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</si>
  <si>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</si>
  <si>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</si>
  <si>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</si>
  <si>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</si>
  <si>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</si>
  <si>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</si>
  <si>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</si>
  <si>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</si>
  <si>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</si>
  <si>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</si>
  <si>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</si>
  <si>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</si>
  <si>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</si>
  <si>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</si>
  <si>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</si>
  <si>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</si>
  <si>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</si>
  <si>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</si>
  <si>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</si>
  <si>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</si>
  <si>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</si>
  <si>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</si>
  <si>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</si>
  <si>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</si>
  <si>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</si>
  <si>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</si>
  <si>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</si>
  <si>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</si>
  <si>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</si>
  <si>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</si>
  <si>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</si>
  <si>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</si>
  <si>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</si>
  <si>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</si>
  <si>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</si>
  <si>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</si>
  <si>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</si>
  <si>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</si>
  <si>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</si>
  <si>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</si>
  <si>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</si>
  <si>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</si>
  <si>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</si>
  <si>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</si>
  <si>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</si>
  <si>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</si>
  <si>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</si>
  <si>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</si>
  <si>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</si>
  <si>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</si>
  <si>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</si>
  <si>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</si>
  <si>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</si>
  <si>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</si>
  <si>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</si>
  <si>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</si>
  <si>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</si>
  <si>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</si>
  <si>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</si>
  <si>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</si>
  <si>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</si>
  <si>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</si>
  <si>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</si>
  <si>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</si>
  <si>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</si>
  <si>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</si>
  <si>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</si>
  <si>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</si>
  <si>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</si>
  <si>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</si>
  <si>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</si>
  <si>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</si>
  <si>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</si>
  <si>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</si>
  <si>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</si>
  <si>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</si>
  <si>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</si>
  <si>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</si>
  <si>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</si>
  <si>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</si>
  <si>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</si>
  <si>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</si>
  <si>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</si>
  <si>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</si>
  <si>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</si>
  <si>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</si>
  <si>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</si>
  <si>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</si>
  <si>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</si>
  <si>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</si>
  <si>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</si>
  <si>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</si>
  <si>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</si>
  <si>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</si>
  <si>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</si>
  <si>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</si>
  <si>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</si>
  <si>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</si>
  <si>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</si>
  <si>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</si>
  <si>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</si>
  <si>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</si>
  <si>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</si>
  <si>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</si>
  <si>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</si>
  <si>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</si>
  <si>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</si>
  <si>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</si>
  <si>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</si>
  <si>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</si>
  <si>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</si>
  <si>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</si>
  <si>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</si>
  <si>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</si>
  <si>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</si>
  <si>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</si>
  <si>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</si>
  <si>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</si>
  <si>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</si>
  <si>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</si>
  <si>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</si>
  <si>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</si>
  <si>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</si>
  <si>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</si>
  <si>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</si>
  <si>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</si>
  <si>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</si>
  <si>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</si>
  <si>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</si>
  <si>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</si>
  <si>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</si>
  <si>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</si>
  <si>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</si>
  <si>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</si>
  <si>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</si>
  <si>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</si>
  <si>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</si>
  <si>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</si>
  <si>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</si>
  <si>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</si>
  <si>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</si>
  <si>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</si>
  <si>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</si>
  <si>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</si>
  <si>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</si>
  <si>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</si>
  <si>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</si>
  <si>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</si>
  <si>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</si>
  <si>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</si>
  <si>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</si>
  <si>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</si>
  <si>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</si>
  <si>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</si>
  <si>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</si>
  <si>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</si>
  <si>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</si>
  <si>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</si>
  <si>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</si>
  <si>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</si>
  <si>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</si>
  <si>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</si>
  <si>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</si>
  <si>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</si>
  <si>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</si>
  <si>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</si>
  <si>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</si>
  <si>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</si>
  <si>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</si>
  <si>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</si>
  <si>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</si>
  <si>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</si>
  <si>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</si>
  <si>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</si>
  <si>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</si>
  <si>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</si>
  <si>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</si>
  <si>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</si>
  <si>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</si>
  <si>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</si>
  <si>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</si>
  <si>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</si>
  <si>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</si>
  <si>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</si>
  <si>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</si>
  <si>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</si>
  <si>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</si>
  <si>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</si>
  <si>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</si>
  <si>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</si>
  <si>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</si>
  <si>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</si>
  <si>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</si>
  <si>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</si>
  <si>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</si>
  <si>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</si>
  <si>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</si>
  <si>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</si>
  <si>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</si>
  <si>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</si>
  <si>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</si>
  <si>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</si>
  <si>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</si>
  <si>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</si>
  <si>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</si>
  <si>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</si>
  <si>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</si>
  <si>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</si>
  <si>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</si>
  <si>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</si>
  <si>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</si>
  <si>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</si>
  <si>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</si>
  <si>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</si>
  <si>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</si>
  <si>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</si>
  <si>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</si>
  <si>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</si>
  <si>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</si>
  <si>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</si>
  <si>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</si>
  <si>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</si>
  <si>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</si>
  <si>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</si>
  <si>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</si>
  <si>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</si>
  <si>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</si>
  <si>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</si>
  <si>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</si>
  <si>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</si>
  <si>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</si>
  <si>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</si>
  <si>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</si>
  <si>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</si>
  <si>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</si>
  <si>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</si>
  <si>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</si>
  <si>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</si>
  <si>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</si>
  <si>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</si>
  <si>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</si>
  <si>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</si>
  <si>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</si>
  <si>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</si>
  <si>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</si>
  <si>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</si>
  <si>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</si>
  <si>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</si>
  <si>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</si>
  <si>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</si>
  <si>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</si>
  <si>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</si>
  <si>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</si>
  <si>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</si>
  <si>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</si>
  <si>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</si>
  <si>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</si>
  <si>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</si>
  <si>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</si>
  <si>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</si>
  <si>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</si>
  <si>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</si>
  <si>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</si>
  <si>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</si>
  <si>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</si>
  <si>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</si>
  <si>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</si>
  <si>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</si>
  <si>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</si>
  <si>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</si>
  <si>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</si>
  <si>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</si>
  <si>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</si>
  <si>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</si>
  <si>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</si>
  <si>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</si>
  <si>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</si>
  <si>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</si>
  <si>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</si>
  <si>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</si>
  <si>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</si>
  <si>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</si>
  <si>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</si>
  <si>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</si>
  <si>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</si>
  <si>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</si>
  <si>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</si>
  <si>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</si>
  <si>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</si>
  <si>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</si>
  <si>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</si>
  <si>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</si>
  <si>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</si>
  <si>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</si>
  <si>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</si>
  <si>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</si>
  <si>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</si>
  <si>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</si>
  <si>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</si>
  <si>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</si>
  <si>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</si>
  <si>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</si>
  <si>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</si>
  <si>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</si>
  <si>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</si>
  <si>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</si>
  <si>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</si>
  <si>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</si>
  <si>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</si>
  <si>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</si>
  <si>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</si>
  <si>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</si>
  <si>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</si>
  <si>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</si>
  <si>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</si>
  <si>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</si>
  <si>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</si>
  <si>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</si>
  <si>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</si>
  <si>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</si>
  <si>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</si>
  <si>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</si>
  <si>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</si>
  <si>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</si>
  <si>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</si>
  <si>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</si>
  <si>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</si>
  <si>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</si>
  <si>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</si>
  <si>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</si>
  <si>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</si>
  <si>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</si>
  <si>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</si>
  <si>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</si>
  <si>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</si>
  <si>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</si>
  <si>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</si>
  <si>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</si>
  <si>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</si>
  <si>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</si>
  <si>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</si>
  <si>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</si>
  <si>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</si>
  <si>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</si>
  <si>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</si>
  <si>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</si>
  <si>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</si>
  <si>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</si>
  <si>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</si>
  <si>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</si>
  <si>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</si>
  <si>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</si>
  <si>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</si>
  <si>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</si>
  <si>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</si>
  <si>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</si>
  <si>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</si>
  <si>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</si>
  <si>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</si>
  <si>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</si>
  <si>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</si>
  <si>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</si>
  <si>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</si>
  <si>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</si>
  <si>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</si>
  <si>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</si>
  <si>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</si>
  <si>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</si>
  <si>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</si>
  <si>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</si>
  <si>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</si>
  <si>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</si>
  <si>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</si>
  <si>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</si>
  <si>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</si>
  <si>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</si>
  <si>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</si>
  <si>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</si>
  <si>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</si>
  <si>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</si>
  <si>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</si>
  <si>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</si>
  <si>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</si>
  <si>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</si>
  <si>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</si>
  <si>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</si>
  <si>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</si>
  <si>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</si>
  <si>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</si>
  <si>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</si>
  <si>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</si>
  <si>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</si>
  <si>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</si>
  <si>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</si>
  <si>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</si>
  <si>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</si>
  <si>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</si>
  <si>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</si>
  <si>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</si>
  <si>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</si>
  <si>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</si>
  <si>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</si>
  <si>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</si>
  <si>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</si>
  <si>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</si>
  <si>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</si>
  <si>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</si>
  <si>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</si>
  <si>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</si>
  <si>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</si>
  <si>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</si>
  <si>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</si>
  <si>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</si>
  <si>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</si>
  <si>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</si>
  <si>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</si>
  <si>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</si>
  <si>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</si>
  <si>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</si>
  <si>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</si>
  <si>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</si>
  <si>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</si>
  <si>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</si>
  <si>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</si>
  <si>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</si>
  <si>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</si>
  <si>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</si>
  <si>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</si>
  <si>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</si>
  <si>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</si>
  <si>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</si>
  <si>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</si>
  <si>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</si>
  <si>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</si>
  <si>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</si>
  <si>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</si>
  <si>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</si>
  <si>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</si>
  <si>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</si>
  <si>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</si>
  <si>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</si>
  <si>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</si>
  <si>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</si>
  <si>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</si>
  <si>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</si>
  <si>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</si>
  <si>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</si>
  <si>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</si>
  <si>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</si>
  <si>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</si>
  <si>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</si>
  <si>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</si>
  <si>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</si>
  <si>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</si>
  <si>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</si>
  <si>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</si>
  <si>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</si>
  <si>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</si>
  <si>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</si>
  <si>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</si>
  <si>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</si>
  <si>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</si>
  <si>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</si>
  <si>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</si>
  <si>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</si>
  <si>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</si>
  <si>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</si>
  <si>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</si>
  <si>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</si>
  <si>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</si>
  <si>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</si>
  <si>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</si>
  <si>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</si>
  <si>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</si>
  <si>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</si>
  <si>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</si>
  <si>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</si>
  <si>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</si>
  <si>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</si>
  <si>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</si>
  <si>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</si>
  <si>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</si>
  <si>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</si>
  <si>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</si>
  <si>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</si>
  <si>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</si>
  <si>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</si>
  <si>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</si>
  <si>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</si>
  <si>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</si>
  <si>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</si>
  <si>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</si>
  <si>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</si>
  <si>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</si>
  <si>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</si>
  <si>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</si>
  <si>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</si>
  <si>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</si>
  <si>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</si>
  <si>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</si>
  <si>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</si>
  <si>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</si>
  <si>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</si>
  <si>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</si>
  <si>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</si>
  <si>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</si>
  <si>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</si>
  <si>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</si>
  <si>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</si>
  <si>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</si>
  <si>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</si>
  <si>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</si>
  <si>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</si>
  <si>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</si>
  <si>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</si>
  <si>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</si>
  <si>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</si>
  <si>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</si>
  <si>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</si>
  <si>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</si>
  <si>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</si>
  <si>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</si>
  <si>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</si>
  <si>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</si>
  <si>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</si>
  <si>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</si>
  <si>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</si>
  <si>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</si>
  <si>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</si>
  <si>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</si>
  <si>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</si>
  <si>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</si>
  <si>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</si>
  <si>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</si>
  <si>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</si>
  <si>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</si>
  <si>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</si>
  <si>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</si>
  <si>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</si>
  <si>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</si>
  <si>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</si>
  <si>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</si>
  <si>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</si>
  <si>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</si>
  <si>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</si>
  <si>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</si>
  <si>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</si>
  <si>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</si>
  <si>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</si>
  <si>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</si>
  <si>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</si>
  <si>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</si>
  <si>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</si>
  <si>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</si>
  <si>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</si>
  <si>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</si>
  <si>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</si>
  <si>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</si>
  <si>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</si>
  <si>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</si>
  <si>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</si>
  <si>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</si>
  <si>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</si>
  <si>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</si>
  <si>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</si>
  <si>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</si>
  <si>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</si>
  <si>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</si>
  <si>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</si>
  <si>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</si>
  <si>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</si>
  <si>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</si>
  <si>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</si>
  <si>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</si>
  <si>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</si>
  <si>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</si>
  <si>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</si>
  <si>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</si>
  <si>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</si>
  <si>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</si>
  <si>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</si>
  <si>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</si>
  <si>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</si>
  <si>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</si>
  <si>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</si>
  <si>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</si>
  <si>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</si>
  <si>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</si>
  <si>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</si>
  <si>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</si>
  <si>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</si>
  <si>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</si>
  <si>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</si>
  <si>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</si>
  <si>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</si>
  <si>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</si>
  <si>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</si>
  <si>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</si>
  <si>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</si>
  <si>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</si>
  <si>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</si>
  <si>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</si>
  <si>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</si>
  <si>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</si>
  <si>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</si>
  <si>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</si>
  <si>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</si>
  <si>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</si>
  <si>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</si>
  <si>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</si>
  <si>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</si>
  <si>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</si>
  <si>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</si>
  <si>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</si>
  <si>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</si>
  <si>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</si>
  <si>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</si>
  <si>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</si>
  <si>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</si>
  <si>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</si>
  <si>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</si>
  <si>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</si>
  <si>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</si>
  <si>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</si>
  <si>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</si>
  <si>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</si>
  <si>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</si>
  <si>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</si>
  <si>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</si>
  <si>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</si>
  <si>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</si>
  <si>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</si>
  <si>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</si>
  <si>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</si>
  <si>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</si>
  <si>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</si>
  <si>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</si>
  <si>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</si>
  <si>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</si>
  <si>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</si>
  <si>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</si>
  <si>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</si>
  <si>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</si>
  <si>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</si>
  <si>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</si>
  <si>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</si>
  <si>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</si>
  <si>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</si>
  <si>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</si>
  <si>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</si>
  <si>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</si>
  <si>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</si>
  <si>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</si>
  <si>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</si>
  <si>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</si>
  <si>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</si>
  <si>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</si>
  <si>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</si>
  <si>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</si>
  <si>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</si>
  <si>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</si>
  <si>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</si>
  <si>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</si>
  <si>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</si>
  <si>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</si>
  <si>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</si>
  <si>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</si>
  <si>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</si>
  <si>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</si>
  <si>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</si>
  <si>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</si>
  <si>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</si>
  <si>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</si>
  <si>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</si>
  <si>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</si>
  <si>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</si>
  <si>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</si>
  <si>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</si>
  <si>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</si>
  <si>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</si>
  <si>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</si>
  <si>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</si>
  <si>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</si>
  <si>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</si>
  <si>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</si>
  <si>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</si>
  <si>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</si>
  <si>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</si>
  <si>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</si>
  <si>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</si>
  <si>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</si>
  <si>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</si>
  <si>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</si>
  <si>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</si>
  <si>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</si>
  <si>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</si>
  <si>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</si>
  <si>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</si>
  <si>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</si>
  <si>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</si>
  <si>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</si>
  <si>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</si>
  <si>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</si>
  <si>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</si>
  <si>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</si>
  <si>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</si>
  <si>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</si>
  <si>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</si>
  <si>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</si>
  <si>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</si>
  <si>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</si>
  <si>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</si>
  <si>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</si>
  <si>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</si>
  <si>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</si>
  <si>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</si>
  <si>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</si>
  <si>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</si>
  <si>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</si>
  <si>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</si>
  <si>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</si>
  <si>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</si>
  <si>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</si>
  <si>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</si>
  <si>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</si>
  <si>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</si>
  <si>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</si>
  <si>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</si>
  <si>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</si>
  <si>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</si>
  <si>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</si>
  <si>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</si>
  <si>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</si>
  <si>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</si>
  <si>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</si>
  <si>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</si>
  <si>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</si>
  <si>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</si>
  <si>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</si>
  <si>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</si>
  <si>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</si>
  <si>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</si>
  <si>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</si>
  <si>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</si>
  <si>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</si>
  <si>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</si>
  <si>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</si>
  <si>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</si>
  <si>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</si>
  <si>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</si>
  <si>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</si>
  <si>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</si>
  <si>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</si>
  <si>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</si>
  <si>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</si>
  <si>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</si>
  <si>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</si>
  <si>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</si>
  <si>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</si>
  <si>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</si>
  <si>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</si>
  <si>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</si>
  <si>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</si>
  <si>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</si>
  <si>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</si>
  <si>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</si>
  <si>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</si>
  <si>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</si>
  <si>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</si>
  <si>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</si>
  <si>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</si>
  <si>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</si>
  <si>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</si>
  <si>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</si>
  <si>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</si>
  <si>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</si>
  <si>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</si>
  <si>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</si>
  <si>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</si>
  <si>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</si>
  <si>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</si>
  <si>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</si>
  <si>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</si>
  <si>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</si>
  <si>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</si>
  <si>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</si>
  <si>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</si>
  <si>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</si>
  <si>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</si>
  <si>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</si>
  <si>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</si>
  <si>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</si>
  <si>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</si>
  <si>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</si>
  <si>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</si>
  <si>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</si>
  <si>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</si>
  <si>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</si>
  <si>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</si>
  <si>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</si>
  <si>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</si>
  <si>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</si>
  <si>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</si>
  <si>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</si>
  <si>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</si>
  <si>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</si>
  <si>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</si>
  <si>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</si>
  <si>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</si>
  <si>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</si>
  <si>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</si>
  <si>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</si>
  <si>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</si>
  <si>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</si>
  <si>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</si>
  <si>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</si>
  <si>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</si>
  <si>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</si>
  <si>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</si>
  <si>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</si>
  <si>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</si>
  <si>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</si>
  <si>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</si>
  <si>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</si>
  <si>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</si>
  <si>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</si>
  <si>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</si>
  <si>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</si>
  <si>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</si>
  <si>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</si>
  <si>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</si>
  <si>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</si>
  <si>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</si>
  <si>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</si>
  <si>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</si>
  <si>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</si>
  <si>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</si>
  <si>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</si>
  <si>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</si>
  <si>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</si>
  <si>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</si>
  <si>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</si>
  <si>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</si>
  <si>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</si>
  <si>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</si>
  <si>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</si>
  <si>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</si>
  <si>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</si>
  <si>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</si>
  <si>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</si>
  <si>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</si>
  <si>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</si>
  <si>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</si>
  <si>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</si>
  <si>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</si>
  <si>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</si>
  <si>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</si>
  <si>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</si>
  <si>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</si>
  <si>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</si>
  <si>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</si>
  <si>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</si>
  <si>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</si>
  <si>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</si>
  <si>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</si>
  <si>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</si>
  <si>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</si>
  <si>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</si>
  <si>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</si>
  <si>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</si>
  <si>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</si>
  <si>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</si>
  <si>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</si>
  <si>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</si>
  <si>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</si>
  <si>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</si>
  <si>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</si>
  <si>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</si>
  <si>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</si>
  <si>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</si>
  <si>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</si>
  <si>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</si>
  <si>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</si>
  <si>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</si>
  <si>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</si>
  <si>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</si>
  <si>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</si>
  <si>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</si>
  <si>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</si>
  <si>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</si>
  <si>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</si>
  <si>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</si>
  <si>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</si>
  <si>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</si>
  <si>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</si>
  <si>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</si>
  <si>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</si>
  <si>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</si>
  <si>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</si>
  <si>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</si>
  <si>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</si>
  <si>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</si>
  <si>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</si>
  <si>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</si>
  <si>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</si>
  <si>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</si>
  <si>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</si>
  <si>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</si>
  <si>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</si>
  <si>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</si>
  <si>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</si>
  <si>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</si>
  <si>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</si>
  <si>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</si>
  <si>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</si>
  <si>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</si>
  <si>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</si>
  <si>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</si>
  <si>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</si>
  <si>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</si>
  <si>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</si>
  <si>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</si>
  <si>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</si>
  <si>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</si>
  <si>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</si>
  <si>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</si>
  <si>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</si>
  <si>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</si>
  <si>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</si>
  <si>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</si>
  <si>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</si>
  <si>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</si>
  <si>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</si>
  <si>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</si>
  <si>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</si>
  <si>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</si>
  <si>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</si>
  <si>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</si>
  <si>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</si>
  <si>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</si>
  <si>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</si>
  <si>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</si>
  <si>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</si>
  <si>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</si>
  <si>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</si>
  <si>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</si>
  <si>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</si>
  <si>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</si>
  <si>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</si>
  <si>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</si>
  <si>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</si>
  <si>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</si>
  <si>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</si>
  <si>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</si>
  <si>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</si>
  <si>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</si>
  <si>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</si>
  <si>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</si>
  <si>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</si>
  <si>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</si>
  <si>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</si>
  <si>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</si>
  <si>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</si>
  <si>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</si>
  <si>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</si>
  <si>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</si>
  <si>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</si>
  <si>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</si>
  <si>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</si>
  <si>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</si>
  <si>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</si>
  <si>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</si>
  <si>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</si>
  <si>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</si>
  <si>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</si>
  <si>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</si>
  <si>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</si>
  <si>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</si>
  <si>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</si>
  <si>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</si>
  <si>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</si>
  <si>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</si>
  <si>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</si>
  <si>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</si>
  <si>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</si>
  <si>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</si>
  <si>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</si>
  <si>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</si>
  <si>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</si>
  <si>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</si>
  <si>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</si>
  <si>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</si>
  <si>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</si>
  <si>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</si>
  <si>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</si>
  <si>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</si>
  <si>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</si>
  <si>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</si>
  <si>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</si>
  <si>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</si>
  <si>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</si>
  <si>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</si>
  <si>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</si>
  <si>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</si>
  <si>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</si>
  <si>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</si>
  <si>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</si>
  <si>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</si>
  <si>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</si>
  <si>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</si>
  <si>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</si>
  <si>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</si>
  <si>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</si>
  <si>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</si>
  <si>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</si>
  <si>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</si>
  <si>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</si>
  <si>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</si>
  <si>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</si>
  <si>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</si>
  <si>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</si>
  <si>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</si>
  <si>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</si>
  <si>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</si>
  <si>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</si>
  <si>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</si>
  <si>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</si>
  <si>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</si>
  <si>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</si>
  <si>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</si>
  <si>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</si>
  <si>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</si>
  <si>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</si>
  <si>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</si>
  <si>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</si>
  <si>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</si>
  <si>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</si>
  <si>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</si>
  <si>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</si>
  <si>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</si>
  <si>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</si>
  <si>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</si>
  <si>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</si>
  <si>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</si>
  <si>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</si>
  <si>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</si>
  <si>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</si>
  <si>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</si>
  <si>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</si>
  <si>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</si>
  <si>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</si>
  <si>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</si>
  <si>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</si>
  <si>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</si>
  <si>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</si>
  <si>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</si>
  <si>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</si>
  <si>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</si>
  <si>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</si>
  <si>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</si>
  <si>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</si>
  <si>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</si>
  <si>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</si>
  <si>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</si>
  <si>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</si>
  <si>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</si>
  <si>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</si>
  <si>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</si>
  <si>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</si>
  <si>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</si>
  <si>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</si>
  <si>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</si>
  <si>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</si>
  <si>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</si>
  <si>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</si>
  <si>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</si>
  <si>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</si>
  <si>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</si>
  <si>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</si>
  <si>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</si>
  <si>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</si>
  <si>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</si>
  <si>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</si>
  <si>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</si>
  <si>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</si>
  <si>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</si>
  <si>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</si>
  <si>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</si>
  <si>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</si>
  <si>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</si>
  <si>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</si>
  <si>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</si>
  <si>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</si>
  <si>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</si>
  <si>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</si>
  <si>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</si>
  <si>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</si>
  <si>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</si>
  <si>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</si>
  <si>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</si>
  <si>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</si>
  <si>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</si>
  <si>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</si>
  <si>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</si>
  <si>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</si>
  <si>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</si>
  <si>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</si>
  <si>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</si>
  <si>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</si>
  <si>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</si>
  <si>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</si>
  <si>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</si>
  <si>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</si>
  <si>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</si>
  <si>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</si>
  <si>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</si>
  <si>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</si>
  <si>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</si>
  <si>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</si>
  <si>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</si>
  <si>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</si>
  <si>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</si>
  <si>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</si>
  <si>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</si>
  <si>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</si>
  <si>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</si>
  <si>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</si>
  <si>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</si>
  <si>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</si>
  <si>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</si>
  <si>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</si>
  <si>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</si>
  <si>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</si>
  <si>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</si>
  <si>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</si>
  <si>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</si>
  <si>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</si>
  <si>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</si>
  <si>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</si>
  <si>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</si>
  <si>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</si>
  <si>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</si>
  <si>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</si>
  <si>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</si>
  <si>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</si>
  <si>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</si>
  <si>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</si>
  <si>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</si>
  <si>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</si>
  <si>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</si>
  <si>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</si>
  <si>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</si>
  <si>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</si>
  <si>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</si>
  <si>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</si>
  <si>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</si>
  <si>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</si>
  <si>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</si>
  <si>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</si>
  <si>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</si>
  <si>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</si>
  <si>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</si>
  <si>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</si>
  <si>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</si>
  <si>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</si>
  <si>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</si>
  <si>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</si>
  <si>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</si>
  <si>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</si>
  <si>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</si>
  <si>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</si>
  <si>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</si>
  <si>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</si>
  <si>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</si>
  <si>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</si>
  <si>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</si>
  <si>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</si>
  <si>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</si>
  <si>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</si>
  <si>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</si>
  <si>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</si>
  <si>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</si>
  <si>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</si>
  <si>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</si>
  <si>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</si>
  <si>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</si>
  <si>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</si>
  <si>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</si>
  <si>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</si>
  <si>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</si>
  <si>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</si>
  <si>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</si>
  <si>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</si>
  <si>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</si>
  <si>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</si>
  <si>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</si>
  <si>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</si>
  <si>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</si>
  <si>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</si>
  <si>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</si>
  <si>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</si>
  <si>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</si>
  <si>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</si>
  <si>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</si>
  <si>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</si>
  <si>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</si>
  <si>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</si>
  <si>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</si>
  <si>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</si>
  <si>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</si>
  <si>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</si>
  <si>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</si>
  <si>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</si>
  <si>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</si>
  <si>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</si>
  <si>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</si>
  <si>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</si>
  <si>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</si>
  <si>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</si>
  <si>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</si>
  <si>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</si>
  <si>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</si>
  <si>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</si>
  <si>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</si>
  <si>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</si>
  <si>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</si>
  <si>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</si>
  <si>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</si>
  <si>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</si>
  <si>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</si>
  <si>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</si>
  <si>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</si>
  <si>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</si>
  <si>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</si>
  <si>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</si>
  <si>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</si>
  <si>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</si>
  <si>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</si>
  <si>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</si>
  <si>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</si>
  <si>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</si>
  <si>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</si>
  <si>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</si>
  <si>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</si>
  <si>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</si>
  <si>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</si>
  <si>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</si>
  <si>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</si>
  <si>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</si>
  <si>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</si>
  <si>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</si>
  <si>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</si>
  <si>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</si>
  <si>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</si>
  <si>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</si>
  <si>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</si>
  <si>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</si>
  <si>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</si>
  <si>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</si>
  <si>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</si>
  <si>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</si>
  <si>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</si>
  <si>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</si>
  <si>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</si>
  <si>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</si>
  <si>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</si>
  <si>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</si>
  <si>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</si>
  <si>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</si>
  <si>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</si>
  <si>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</si>
  <si>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</si>
  <si>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</si>
  <si>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</si>
  <si>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</si>
  <si>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</si>
  <si>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</si>
  <si>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</si>
  <si>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</si>
  <si>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</si>
  <si>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</si>
  <si>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</si>
  <si>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</si>
  <si>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</si>
  <si>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</si>
  <si>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</si>
  <si>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</si>
  <si>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</si>
  <si>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</si>
  <si>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</si>
  <si>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</si>
  <si>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</si>
  <si>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</si>
  <si>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</si>
  <si>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</si>
  <si>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</si>
  <si>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</si>
  <si>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</si>
  <si>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</si>
  <si>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</si>
  <si>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</si>
  <si>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</si>
  <si>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</si>
  <si>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</si>
  <si>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</si>
  <si>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</si>
  <si>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</si>
  <si>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</si>
  <si>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</si>
  <si>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</si>
  <si>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</si>
  <si>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</si>
  <si>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</si>
  <si>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</si>
  <si>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</si>
  <si>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</si>
  <si>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</si>
  <si>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</si>
  <si>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</si>
  <si>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</si>
  <si>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</si>
  <si>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</si>
  <si>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</si>
  <si>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</si>
  <si>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</si>
  <si>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</si>
  <si>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</si>
  <si>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</si>
  <si>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</si>
  <si>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</si>
  <si>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</si>
  <si>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</si>
  <si>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</si>
  <si>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</si>
  <si>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</si>
  <si>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</si>
  <si>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</si>
  <si>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</si>
  <si>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</si>
  <si>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</si>
  <si>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</si>
  <si>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</si>
  <si>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</si>
  <si>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</si>
  <si>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</si>
  <si>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</si>
  <si>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</si>
  <si>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</si>
  <si>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</si>
  <si>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</si>
  <si>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</si>
  <si>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</si>
  <si>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</si>
  <si>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</si>
  <si>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</si>
  <si>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</si>
  <si>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</si>
  <si>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</si>
  <si>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</si>
  <si>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</si>
  <si>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</si>
  <si>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</si>
  <si>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</si>
  <si>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</si>
  <si>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</si>
  <si>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</si>
  <si>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</si>
  <si>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</si>
  <si>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</si>
  <si>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</si>
  <si>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</si>
  <si>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</si>
  <si>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</si>
  <si>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</si>
  <si>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</si>
  <si>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</si>
  <si>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</si>
  <si>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</si>
  <si>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</si>
  <si>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</si>
  <si>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</si>
  <si>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</si>
  <si>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</si>
  <si>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</si>
  <si>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</si>
  <si>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</si>
  <si>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</si>
  <si>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</si>
  <si>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</si>
  <si>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</si>
  <si>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</si>
  <si>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</si>
  <si>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</si>
  <si>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</si>
  <si>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</si>
  <si>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</si>
  <si>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</si>
  <si>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</si>
  <si>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</si>
  <si>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</si>
  <si>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</si>
  <si>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</si>
  <si>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</si>
  <si>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</si>
  <si>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</si>
  <si>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</si>
  <si>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</si>
  <si>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</si>
  <si>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</si>
  <si>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</si>
  <si>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</si>
  <si>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</si>
  <si>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</si>
  <si>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</si>
  <si>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</si>
  <si>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</si>
  <si>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</si>
  <si>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</si>
  <si>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</si>
  <si>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</si>
  <si>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</si>
  <si>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</si>
  <si>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</si>
  <si>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</si>
  <si>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</si>
  <si>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</si>
  <si>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</si>
  <si>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</si>
  <si>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</si>
  <si>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</si>
  <si>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</si>
  <si>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</si>
  <si>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</si>
  <si>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</si>
  <si>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</si>
  <si>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</si>
  <si>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</si>
  <si>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</si>
  <si>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</si>
  <si>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</si>
  <si>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</si>
  <si>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</si>
  <si>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</si>
  <si>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</si>
  <si>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</si>
  <si>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</si>
  <si>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</si>
  <si>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</si>
  <si>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</si>
  <si>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</si>
  <si>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</si>
  <si>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</si>
  <si>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</si>
  <si>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</si>
  <si>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</si>
  <si>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</si>
  <si>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</si>
  <si>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</si>
  <si>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</si>
  <si>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</si>
  <si>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</si>
  <si>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</si>
  <si>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</si>
  <si>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</si>
  <si>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</si>
  <si>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</si>
  <si>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</si>
  <si>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</si>
  <si>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</si>
  <si>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</si>
  <si>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</si>
  <si>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</si>
  <si>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</si>
  <si>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</si>
  <si>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</si>
  <si>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</si>
  <si>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</si>
  <si>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</si>
  <si>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</si>
  <si>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</si>
  <si>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</si>
  <si>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</si>
  <si>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</si>
  <si>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</si>
  <si>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</si>
  <si>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</si>
  <si>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</si>
  <si>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</si>
  <si>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</si>
  <si>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</si>
  <si>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</si>
  <si>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</si>
  <si>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</si>
  <si>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</si>
  <si>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</si>
  <si>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</si>
  <si>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</si>
  <si>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</si>
  <si>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</si>
  <si>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</si>
  <si>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</si>
  <si>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</si>
  <si>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</si>
  <si>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</si>
  <si>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</si>
  <si>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</si>
  <si>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</si>
  <si>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</si>
  <si>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</si>
  <si>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</si>
  <si>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</si>
  <si>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</si>
  <si>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</si>
  <si>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</si>
  <si>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</si>
  <si>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</si>
  <si>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</si>
  <si>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</si>
  <si>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</si>
  <si>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</si>
  <si>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</si>
  <si>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</si>
  <si>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</si>
  <si>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</si>
  <si>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</si>
  <si>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</si>
  <si>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</si>
  <si>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</si>
  <si>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</si>
  <si>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</si>
  <si>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</si>
  <si>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</si>
  <si>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</si>
  <si>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</si>
  <si>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</si>
  <si>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</si>
  <si>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</si>
  <si>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</si>
  <si>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</si>
  <si>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</si>
  <si>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</si>
  <si>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</si>
  <si>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</si>
  <si>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</si>
  <si>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</si>
  <si>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</si>
  <si>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</si>
  <si>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</si>
  <si>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</si>
  <si>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</si>
  <si>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</si>
  <si>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</si>
  <si>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</si>
  <si>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</si>
  <si>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</si>
  <si>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</si>
  <si>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</si>
  <si>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</si>
  <si>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</si>
  <si>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</si>
  <si>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</si>
  <si>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</si>
  <si>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</si>
  <si>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</si>
  <si>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</si>
  <si>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</si>
  <si>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</si>
  <si>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</si>
  <si>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</si>
  <si>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</si>
  <si>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</si>
  <si>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</si>
  <si>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</si>
  <si>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</si>
  <si>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</si>
  <si>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</si>
  <si>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</si>
  <si>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</si>
  <si>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</si>
  <si>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</si>
  <si>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</si>
  <si>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</si>
  <si>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</si>
  <si>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</si>
  <si>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</si>
  <si>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</si>
  <si>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</si>
  <si>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</si>
  <si>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</si>
  <si>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</si>
  <si>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</si>
  <si>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</si>
  <si>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</si>
  <si>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</si>
  <si>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</si>
  <si>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</si>
  <si>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</si>
  <si>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</si>
  <si>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</si>
  <si>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</si>
  <si>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</si>
  <si>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</si>
  <si>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</si>
  <si>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</si>
  <si>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</si>
  <si>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</si>
  <si>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</si>
  <si>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</si>
  <si>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</si>
  <si>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</si>
  <si>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</si>
  <si>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</si>
  <si>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</si>
  <si>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</si>
  <si>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</si>
  <si>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</si>
  <si>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</si>
  <si>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</si>
  <si>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</si>
  <si>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</si>
  <si>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</si>
  <si>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</si>
  <si>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</si>
  <si>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</si>
  <si>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</si>
  <si>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</si>
  <si>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</si>
  <si>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</si>
  <si>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</si>
  <si>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</si>
  <si>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</si>
  <si>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</si>
  <si>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</si>
  <si>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</si>
  <si>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</si>
  <si>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</si>
  <si>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</si>
  <si>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</si>
  <si>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</si>
  <si>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</si>
  <si>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</si>
  <si>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</si>
  <si>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</si>
  <si>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</si>
  <si>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</si>
  <si>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</si>
  <si>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</si>
  <si>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</si>
  <si>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</si>
  <si>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</si>
  <si>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</si>
  <si>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</si>
  <si>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</si>
  <si>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</si>
  <si>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</si>
  <si>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</si>
  <si>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</si>
  <si>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</si>
  <si>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</si>
  <si>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</si>
  <si>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</si>
  <si>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</si>
  <si>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</si>
  <si>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</si>
  <si>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</si>
  <si>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</si>
  <si>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</si>
  <si>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</si>
  <si>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</si>
  <si>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</si>
  <si>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</si>
  <si>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</si>
  <si>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</si>
  <si>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</si>
  <si>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</si>
  <si>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</si>
  <si>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</si>
  <si>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</si>
  <si>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</si>
  <si>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</si>
  <si>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</si>
  <si>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</si>
  <si>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</si>
  <si>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</si>
  <si>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</si>
  <si>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</si>
  <si>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</si>
  <si>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</si>
  <si>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</si>
  <si>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</si>
  <si>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</si>
  <si>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</si>
  <si>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</si>
  <si>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</si>
  <si>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</si>
  <si>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</si>
  <si>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</si>
  <si>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</si>
  <si>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</si>
  <si>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</si>
  <si>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</si>
  <si>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</si>
  <si>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</si>
  <si>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</si>
  <si>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</si>
  <si>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</si>
  <si>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</si>
  <si>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</si>
  <si>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</si>
  <si>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</si>
  <si>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</si>
  <si>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</si>
  <si>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</si>
  <si>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</si>
  <si>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</si>
  <si>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</si>
  <si>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</si>
  <si>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</si>
  <si>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</si>
  <si>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</si>
  <si>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</si>
  <si>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</si>
  <si>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</si>
  <si>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</si>
  <si>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</si>
  <si>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</si>
  <si>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</si>
  <si>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</si>
  <si>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</si>
  <si>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</si>
  <si>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</si>
  <si>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</si>
  <si>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</si>
  <si>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</si>
  <si>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</si>
  <si>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</si>
  <si>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</si>
  <si>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</si>
  <si>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</si>
  <si>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</si>
  <si>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</si>
  <si>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</si>
  <si>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</si>
  <si>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</si>
  <si>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</si>
  <si>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</si>
  <si>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</si>
  <si>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</si>
  <si>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</si>
  <si>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</si>
  <si>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</si>
  <si>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</si>
  <si>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</si>
  <si>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</si>
  <si>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</si>
  <si>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</si>
  <si>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</si>
  <si>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</si>
  <si>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</si>
  <si>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</si>
  <si>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</si>
  <si>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</si>
  <si>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</si>
  <si>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</si>
  <si>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</si>
  <si>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</si>
  <si>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</si>
  <si>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</si>
  <si>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</si>
  <si>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</si>
  <si>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</si>
  <si>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</si>
  <si>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</si>
  <si>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</si>
  <si>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</si>
  <si>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</si>
  <si>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</si>
  <si>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</si>
  <si>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</si>
  <si>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</si>
  <si>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</si>
  <si>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</si>
  <si>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</si>
  <si>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</si>
  <si>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</si>
  <si>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</si>
  <si>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</si>
  <si>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</si>
  <si>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</si>
  <si>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</si>
  <si>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</si>
  <si>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</si>
  <si>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</si>
  <si>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</si>
  <si>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</si>
  <si>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</si>
  <si>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</si>
  <si>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</si>
  <si>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</si>
  <si>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</si>
  <si>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</si>
  <si>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</si>
  <si>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</si>
  <si>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</si>
  <si>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</si>
  <si>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</si>
  <si>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</si>
  <si>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</si>
  <si>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</si>
  <si>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</si>
  <si>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</si>
  <si>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</si>
  <si>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</si>
  <si>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</si>
  <si>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</si>
  <si>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</si>
  <si>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</si>
  <si>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</si>
  <si>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</si>
  <si>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</si>
  <si>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</si>
  <si>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</si>
  <si>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</si>
  <si>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</si>
  <si>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</si>
  <si>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</si>
  <si>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</si>
  <si>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</si>
  <si>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</si>
  <si>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</si>
  <si>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</si>
  <si>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</si>
  <si>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</si>
  <si>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</si>
  <si>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</si>
  <si>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</si>
  <si>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</si>
  <si>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</si>
  <si>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</si>
  <si>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</si>
  <si>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</si>
  <si>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</si>
  <si>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</si>
  <si>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</si>
  <si>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</si>
  <si>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</si>
  <si>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</si>
  <si>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</si>
  <si>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</si>
  <si>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</si>
  <si>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</si>
  <si>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</si>
  <si>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</si>
  <si>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</si>
  <si>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</si>
  <si>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</si>
  <si>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</si>
  <si>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</si>
  <si>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</si>
  <si>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</si>
  <si>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</si>
  <si>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</si>
  <si>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</si>
  <si>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</si>
  <si>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</si>
  <si>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</si>
  <si>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</si>
  <si>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</si>
  <si>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</si>
  <si>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</si>
  <si>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</si>
  <si>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</si>
  <si>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</si>
  <si>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</si>
  <si>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</si>
  <si>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</si>
  <si>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</si>
  <si>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</si>
  <si>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</si>
  <si>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</si>
  <si>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</si>
  <si>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</si>
  <si>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</si>
  <si>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</si>
  <si>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</si>
  <si>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</si>
  <si>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</si>
  <si>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</si>
  <si>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</si>
  <si>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</si>
  <si>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</si>
  <si>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</si>
  <si>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</si>
  <si>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</si>
  <si>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</si>
  <si>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</si>
  <si>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</si>
  <si>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</si>
  <si>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</si>
  <si>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</si>
  <si>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</si>
  <si>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</si>
  <si>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</si>
  <si>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</si>
  <si>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</si>
  <si>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</si>
  <si>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</si>
  <si>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</si>
  <si>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</si>
  <si>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</si>
  <si>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</si>
  <si>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</si>
  <si>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</si>
  <si>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</si>
  <si>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</si>
  <si>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</si>
  <si>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</si>
  <si>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</si>
  <si>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</si>
  <si>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</si>
  <si>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</si>
  <si>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</si>
  <si>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</si>
  <si>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</si>
  <si>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</si>
  <si>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</si>
  <si>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</si>
  <si>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</si>
  <si>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</si>
  <si>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</si>
  <si>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</si>
  <si>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</si>
  <si>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</si>
  <si>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</si>
  <si>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</si>
  <si>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</si>
  <si>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</si>
  <si>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</si>
  <si>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</si>
  <si>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</si>
  <si>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</si>
  <si>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</si>
  <si>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</si>
  <si>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</si>
  <si>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</si>
  <si>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</si>
  <si>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</si>
  <si>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</si>
  <si>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</si>
  <si>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</si>
  <si>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</si>
  <si>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</si>
  <si>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</si>
  <si>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</si>
  <si>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</si>
  <si>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</si>
  <si>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</si>
  <si>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</si>
  <si>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</si>
  <si>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</si>
  <si>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</si>
  <si>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</si>
  <si>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</si>
  <si>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</si>
  <si>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</si>
  <si>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</si>
  <si>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</si>
  <si>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</si>
  <si>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</si>
  <si>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</si>
  <si>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</si>
  <si>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</si>
  <si>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</si>
  <si>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</si>
  <si>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</si>
  <si>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</si>
  <si>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</si>
  <si>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</si>
  <si>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</si>
  <si>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</si>
  <si>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</si>
  <si>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</si>
  <si>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</si>
  <si>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</si>
  <si>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</si>
  <si>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</si>
  <si>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</si>
  <si>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</si>
  <si>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</si>
  <si>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</si>
  <si>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</si>
  <si>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</si>
  <si>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</si>
  <si>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</si>
  <si>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</si>
  <si>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</si>
  <si>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</si>
  <si>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</si>
  <si>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</si>
  <si>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</si>
  <si>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</si>
  <si>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</si>
  <si>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</si>
  <si>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</si>
  <si>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</si>
  <si>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</si>
  <si>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</si>
  <si>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</si>
  <si>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</si>
  <si>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</si>
  <si>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</si>
  <si>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</si>
  <si>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</si>
  <si>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</si>
  <si>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</si>
  <si>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</si>
  <si>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</si>
  <si>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</si>
  <si>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</si>
  <si>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</si>
  <si>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</si>
  <si>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</si>
  <si>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</si>
  <si>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</si>
  <si>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</si>
  <si>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</si>
  <si>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</si>
  <si>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</si>
  <si>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</si>
  <si>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</si>
  <si>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</si>
  <si>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</si>
  <si>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</si>
  <si>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</si>
  <si>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</si>
  <si>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</si>
  <si>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</si>
  <si>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</si>
  <si>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</si>
  <si>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</si>
  <si>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</si>
  <si>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</si>
  <si>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</si>
  <si>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</si>
  <si>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</si>
  <si>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</si>
  <si>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</si>
  <si>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</si>
  <si>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</si>
  <si>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</si>
  <si>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</si>
  <si>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</si>
  <si>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</si>
  <si>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</si>
  <si>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</si>
  <si>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</si>
  <si>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</si>
  <si>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</si>
  <si>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</si>
  <si>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</si>
  <si>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</si>
  <si>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</si>
  <si>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</si>
  <si>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</si>
  <si>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</si>
  <si>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</si>
  <si>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</si>
  <si>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</si>
  <si>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</si>
  <si>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</si>
  <si>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</si>
  <si>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</si>
  <si>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</si>
  <si>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</si>
  <si>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</si>
  <si>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</si>
  <si>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</si>
  <si>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</si>
  <si>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</si>
  <si>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</si>
  <si>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</si>
  <si>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</si>
  <si>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</si>
  <si>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</si>
  <si>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</si>
  <si>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</si>
  <si>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</si>
  <si>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</si>
  <si>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</si>
  <si>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</si>
  <si>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</si>
  <si>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</si>
  <si>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</si>
  <si>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</si>
  <si>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</si>
  <si>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</si>
  <si>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</si>
  <si>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</si>
  <si>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</si>
  <si>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</si>
  <si>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</si>
  <si>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</si>
  <si>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</si>
  <si>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</si>
  <si>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</si>
  <si>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</si>
  <si>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</si>
  <si>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</si>
  <si>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</si>
  <si>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</si>
  <si>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</si>
  <si>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</si>
  <si>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</si>
  <si>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</si>
  <si>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</si>
  <si>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</si>
  <si>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</si>
  <si>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</si>
  <si>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</si>
  <si>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</si>
  <si>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</si>
  <si>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</si>
  <si>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</si>
  <si>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</si>
  <si>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</si>
  <si>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</si>
  <si>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</si>
  <si>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</si>
  <si>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</si>
  <si>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</si>
  <si>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</si>
  <si>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</si>
  <si>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</si>
  <si>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</si>
  <si>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</si>
  <si>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</si>
  <si>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</si>
  <si>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</si>
  <si>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</si>
  <si>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</si>
  <si>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</si>
  <si>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</si>
  <si>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</si>
  <si>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</si>
  <si>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</si>
  <si>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</si>
  <si>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</si>
  <si>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</si>
  <si>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</si>
  <si>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</si>
  <si>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</si>
  <si>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</si>
  <si>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</si>
  <si>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</si>
  <si>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</si>
  <si>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</si>
  <si>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</si>
  <si>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</si>
  <si>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</si>
  <si>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</si>
  <si>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</si>
  <si>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</si>
  <si>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</si>
  <si>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</si>
  <si>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</si>
  <si>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</si>
  <si>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</si>
  <si>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</si>
  <si>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</si>
  <si>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</si>
  <si>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</si>
  <si>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</si>
  <si>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</si>
  <si>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</si>
  <si>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</si>
  <si>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</si>
  <si>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</si>
  <si>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</si>
  <si>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</si>
  <si>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</si>
  <si>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</si>
  <si>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</si>
  <si>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</si>
  <si>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</si>
  <si>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</si>
  <si>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</si>
  <si>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</si>
  <si>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</si>
  <si>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</si>
  <si>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</si>
  <si>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</si>
  <si>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</si>
  <si>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</si>
  <si>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</si>
  <si>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</si>
  <si>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</si>
  <si>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</si>
  <si>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</si>
  <si>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</si>
  <si>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</si>
  <si>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</si>
  <si>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</si>
  <si>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</si>
  <si>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</si>
  <si>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</si>
  <si>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</si>
  <si>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</si>
  <si>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</si>
  <si>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</si>
  <si>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</si>
  <si>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</si>
  <si>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</si>
  <si>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</si>
  <si>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</si>
  <si>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</si>
  <si>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</si>
  <si>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</si>
  <si>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</si>
  <si>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</si>
  <si>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</si>
  <si>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</si>
  <si>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</si>
  <si>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</si>
  <si>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</si>
  <si>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</si>
  <si>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</si>
  <si>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</si>
  <si>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</si>
  <si>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</si>
  <si>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</si>
  <si>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</si>
  <si>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</si>
  <si>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</si>
  <si>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</si>
  <si>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</si>
  <si>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</si>
  <si>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</si>
  <si>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</si>
  <si>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</si>
  <si>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</si>
  <si>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</si>
  <si>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</si>
  <si>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</si>
  <si>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</si>
  <si>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</si>
  <si>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</si>
  <si>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</si>
  <si>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</si>
  <si>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</si>
  <si>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</si>
  <si>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</si>
  <si>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</si>
  <si>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</si>
  <si>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</si>
  <si>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</si>
  <si>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</si>
  <si>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</si>
  <si>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</si>
  <si>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</si>
  <si>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</si>
  <si>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</si>
  <si>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</si>
  <si>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</si>
  <si>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</si>
  <si>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</si>
  <si>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</si>
  <si>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</si>
  <si>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</si>
  <si>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</si>
  <si>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</si>
  <si>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</si>
  <si>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</si>
  <si>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</si>
  <si>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</si>
  <si>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</si>
  <si>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</si>
  <si>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</si>
  <si>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</si>
  <si>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</si>
  <si>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</si>
  <si>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</si>
  <si>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</si>
  <si>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</si>
  <si>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</si>
  <si>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</si>
  <si>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</si>
  <si>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</si>
  <si>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</si>
  <si>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</si>
  <si>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</si>
  <si>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</si>
  <si>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</si>
  <si>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</si>
  <si>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</si>
  <si>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</si>
  <si>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</si>
  <si>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</si>
  <si>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</si>
  <si>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</si>
  <si>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</si>
  <si>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</si>
  <si>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</si>
  <si>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</si>
  <si>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</si>
  <si>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</si>
  <si>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</si>
  <si>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</si>
  <si>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</si>
  <si>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</si>
  <si>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</si>
  <si>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</si>
  <si>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</si>
  <si>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</si>
  <si>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</si>
  <si>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</si>
  <si>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</si>
  <si>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</si>
  <si>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</si>
  <si>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</si>
  <si>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</si>
  <si>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</si>
  <si>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</si>
  <si>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</si>
  <si>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</si>
  <si>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</si>
  <si>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</si>
  <si>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</si>
  <si>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</si>
  <si>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</si>
  <si>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</si>
  <si>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</si>
  <si>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</si>
  <si>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</si>
  <si>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</si>
  <si>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</si>
  <si>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</si>
  <si>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</si>
  <si>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</si>
  <si>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</si>
  <si>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</si>
  <si>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</si>
  <si>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</si>
  <si>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</si>
  <si>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</si>
  <si>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</si>
  <si>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</si>
  <si>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</si>
  <si>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</si>
  <si>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</si>
  <si>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</si>
  <si>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</si>
  <si>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</si>
  <si>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</si>
  <si>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</si>
  <si>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</si>
  <si>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</si>
  <si>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</si>
  <si>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</si>
  <si>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</si>
  <si>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</si>
  <si>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</si>
  <si>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</si>
  <si>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</si>
  <si>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</si>
  <si>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</si>
  <si>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</si>
  <si>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</si>
  <si>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</si>
  <si>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</si>
  <si>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</si>
  <si>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</si>
  <si>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</si>
  <si>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</si>
  <si>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</si>
  <si>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</si>
  <si>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</si>
  <si>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</si>
  <si>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</si>
  <si>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</si>
  <si>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</si>
  <si>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</si>
  <si>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</si>
  <si>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</si>
  <si>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</si>
  <si>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</si>
  <si>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</si>
  <si>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</si>
  <si>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</si>
  <si>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</si>
  <si>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</si>
  <si>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</si>
  <si>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</si>
  <si>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</si>
  <si>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</si>
  <si>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</si>
  <si>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</si>
  <si>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</si>
  <si>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</si>
  <si>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</si>
  <si>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</si>
  <si>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</si>
  <si>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</si>
  <si>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</si>
  <si>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</si>
  <si>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</si>
  <si>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</si>
  <si>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</si>
  <si>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</si>
  <si>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</si>
  <si>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</si>
  <si>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</si>
  <si>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</si>
  <si>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</si>
  <si>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</si>
  <si>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</si>
  <si>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</si>
  <si>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</si>
  <si>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</si>
  <si>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</si>
  <si>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</si>
  <si>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</si>
  <si>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</si>
  <si>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</si>
  <si>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</si>
  <si>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</si>
  <si>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</si>
  <si>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</si>
  <si>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</si>
  <si>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</si>
  <si>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</si>
  <si>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</si>
  <si>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</si>
  <si>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</si>
  <si>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</si>
  <si>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</si>
  <si>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</si>
  <si>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</si>
  <si>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</si>
  <si>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</si>
  <si>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</si>
  <si>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</si>
  <si>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</si>
  <si>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</si>
  <si>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</si>
  <si>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</si>
  <si>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</si>
  <si>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</si>
  <si>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</si>
  <si>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</si>
  <si>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</si>
  <si>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</si>
  <si>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</si>
  <si>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</si>
  <si>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</si>
  <si>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</si>
  <si>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</si>
  <si>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</si>
  <si>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</si>
  <si>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</si>
  <si>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</si>
  <si>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</si>
  <si>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</si>
  <si>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</si>
  <si>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</si>
  <si>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</si>
  <si>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</si>
  <si>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</si>
  <si>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</si>
  <si>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</si>
  <si>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</si>
  <si>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</si>
  <si>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</si>
  <si>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</si>
  <si>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</si>
  <si>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</si>
  <si>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</si>
  <si>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</si>
  <si>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</si>
  <si>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</si>
  <si>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</si>
  <si>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</si>
  <si>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</si>
  <si>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</si>
  <si>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</si>
  <si>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</si>
  <si>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</si>
  <si>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</si>
  <si>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</si>
  <si>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</si>
  <si>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</si>
  <si>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</si>
  <si>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</si>
  <si>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</si>
  <si>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</si>
  <si>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</si>
  <si>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</si>
  <si>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</si>
  <si>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</si>
  <si>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</si>
  <si>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</si>
  <si>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</si>
  <si>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</si>
  <si>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</si>
  <si>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</si>
  <si>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</si>
  <si>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</si>
  <si>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</si>
  <si>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</si>
  <si>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</si>
  <si>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</si>
  <si>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</si>
  <si>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</si>
  <si>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</si>
  <si>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</si>
  <si>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</si>
  <si>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</si>
  <si>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</si>
  <si>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</si>
  <si>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</si>
  <si>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</si>
  <si>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</si>
  <si>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</si>
  <si>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</si>
  <si>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</si>
  <si>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</si>
  <si>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</si>
  <si>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</si>
  <si>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</si>
  <si>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</si>
  <si>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</si>
  <si>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</si>
  <si>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</si>
  <si>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</si>
  <si>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</si>
  <si>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</si>
  <si>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</si>
  <si>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</si>
  <si>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</si>
  <si>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</si>
  <si>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</si>
  <si>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</si>
  <si>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</si>
  <si>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</si>
  <si>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</si>
  <si>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</si>
  <si>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</si>
  <si>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</si>
  <si>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</si>
  <si>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</si>
  <si>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</si>
  <si>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</si>
  <si>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</si>
  <si>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</si>
  <si>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</si>
  <si>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</si>
  <si>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</si>
  <si>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</si>
  <si>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</si>
  <si>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</si>
  <si>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</si>
  <si>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</si>
  <si>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</si>
  <si>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</si>
  <si>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</si>
  <si>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</si>
  <si>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</si>
  <si>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</si>
  <si>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</si>
  <si>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</si>
  <si>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</si>
  <si>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</si>
  <si>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</si>
  <si>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</si>
  <si>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</si>
  <si>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</si>
  <si>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</si>
  <si>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</si>
  <si>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</si>
  <si>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</si>
  <si>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</si>
  <si>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</si>
  <si>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</si>
  <si>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</si>
  <si>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</si>
  <si>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</si>
  <si>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</si>
  <si>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</si>
  <si>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</si>
  <si>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</si>
  <si>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</si>
  <si>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</si>
  <si>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</si>
  <si>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</si>
  <si>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</si>
  <si>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</si>
  <si>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</si>
  <si>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</si>
  <si>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</si>
  <si>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</si>
  <si>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</si>
  <si>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</si>
  <si>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</si>
  <si>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</si>
  <si>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</si>
  <si>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</si>
  <si>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</si>
  <si>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</si>
  <si>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</si>
  <si>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</si>
  <si>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</si>
  <si>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</si>
  <si>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</si>
  <si>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</si>
  <si>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</si>
  <si>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</si>
  <si>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</si>
  <si>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</si>
  <si>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</si>
  <si>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</si>
  <si>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</si>
  <si>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</si>
  <si>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</si>
  <si>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</si>
  <si>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</si>
  <si>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</si>
  <si>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</si>
  <si>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</si>
  <si>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</si>
  <si>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</si>
  <si>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</si>
  <si>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</si>
  <si>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</si>
  <si>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</si>
  <si>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</si>
  <si>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</si>
  <si>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</si>
  <si>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</si>
  <si>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</si>
  <si>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</si>
  <si>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</si>
  <si>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</si>
  <si>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</si>
  <si>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</si>
  <si>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</si>
  <si>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</si>
  <si>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</si>
  <si>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</si>
  <si>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</si>
  <si>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</si>
  <si>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</si>
  <si>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</si>
  <si>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</si>
  <si>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</si>
  <si>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</si>
  <si>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</si>
  <si>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</si>
  <si>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</si>
  <si>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</si>
  <si>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</si>
  <si>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</si>
  <si>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</si>
  <si>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</si>
  <si>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</si>
  <si>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</si>
  <si>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</si>
  <si>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</si>
  <si>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</si>
  <si>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</si>
  <si>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</si>
  <si>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</si>
  <si>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</si>
  <si>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</si>
  <si>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</si>
  <si>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</si>
  <si>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</si>
  <si>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</si>
  <si>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</si>
  <si>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</si>
  <si>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</si>
  <si>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</si>
  <si>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</si>
  <si>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</si>
  <si>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</si>
  <si>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</si>
  <si>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</si>
  <si>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</si>
  <si>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</si>
  <si>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</si>
  <si>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</si>
  <si>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</si>
  <si>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</si>
  <si>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</si>
  <si>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</si>
  <si>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</si>
  <si>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</si>
  <si>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</si>
  <si>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</si>
  <si>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</si>
  <si>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</si>
  <si>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</si>
  <si>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</si>
  <si>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</si>
  <si>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</si>
  <si>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</si>
  <si>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</si>
  <si>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</si>
  <si>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</si>
  <si>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</si>
  <si>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</si>
  <si>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</si>
  <si>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</si>
  <si>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</si>
  <si>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</si>
  <si>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</si>
  <si>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</si>
  <si>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</si>
  <si>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</si>
  <si>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</si>
  <si>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</si>
  <si>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</si>
  <si>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</si>
  <si>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</si>
  <si>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</si>
  <si>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</si>
  <si>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</si>
  <si>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</si>
  <si>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</si>
  <si>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</si>
  <si>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</si>
  <si>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</si>
  <si>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</si>
  <si>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</si>
  <si>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</si>
  <si>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</si>
  <si>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</si>
  <si>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</si>
  <si>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</si>
  <si>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</si>
  <si>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</si>
  <si>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</si>
  <si>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</si>
  <si>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</si>
  <si>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</si>
  <si>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</si>
  <si>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</si>
  <si>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</si>
  <si>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</si>
  <si>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</si>
  <si>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</si>
  <si>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</si>
  <si>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</si>
  <si>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</si>
  <si>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</si>
  <si>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</si>
  <si>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</si>
  <si>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</si>
  <si>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</si>
  <si>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</si>
  <si>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</si>
  <si>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</si>
  <si>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</si>
  <si>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</si>
  <si>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</si>
  <si>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</si>
  <si>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</si>
  <si>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</si>
  <si>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</si>
  <si>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</si>
  <si>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</si>
  <si>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</si>
  <si>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</si>
  <si>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</si>
  <si>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</si>
  <si>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</si>
  <si>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</si>
  <si>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</si>
  <si>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</si>
  <si>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</si>
  <si>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</si>
  <si>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</si>
  <si>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</si>
  <si>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</si>
  <si>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</si>
  <si>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</si>
  <si>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</si>
  <si>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</si>
  <si>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</si>
  <si>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</si>
  <si>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</si>
  <si>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</si>
  <si>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</si>
  <si>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</si>
  <si>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</si>
  <si>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</si>
  <si>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</si>
  <si>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</si>
  <si>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</si>
  <si>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</si>
  <si>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</si>
  <si>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</si>
  <si>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</si>
  <si>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</si>
  <si>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</si>
  <si>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</si>
  <si>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</si>
  <si>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</si>
  <si>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</si>
  <si>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</si>
  <si>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</si>
  <si>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</si>
  <si>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</si>
  <si>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</si>
  <si>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</si>
  <si>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</si>
  <si>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</si>
  <si>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</si>
  <si>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</si>
  <si>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</si>
  <si>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</si>
  <si>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</si>
  <si>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</si>
  <si>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</si>
  <si>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</si>
  <si>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</si>
  <si>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</si>
  <si>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</si>
  <si>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</si>
  <si>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</si>
  <si>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</si>
  <si>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</si>
  <si>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</si>
  <si>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</si>
  <si>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</si>
  <si>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</si>
  <si>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</si>
  <si>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</si>
  <si>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</si>
  <si>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</si>
  <si>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</si>
  <si>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</si>
  <si>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</si>
  <si>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</si>
  <si>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</si>
  <si>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</si>
  <si>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</si>
  <si>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</si>
  <si>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</si>
  <si>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</si>
  <si>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</si>
  <si>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</si>
  <si>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</si>
  <si>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</si>
  <si>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</si>
  <si>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</si>
  <si>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</si>
  <si>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</si>
  <si>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</si>
  <si>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</si>
  <si>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</si>
  <si>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</si>
  <si>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</si>
  <si>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</si>
  <si>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</si>
  <si>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</si>
  <si>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</si>
  <si>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</si>
  <si>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</si>
  <si>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</si>
  <si>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</si>
  <si>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</si>
  <si>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</si>
  <si>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</si>
  <si>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</si>
  <si>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</si>
  <si>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</si>
  <si>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</si>
  <si>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</si>
  <si>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</si>
  <si>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</si>
  <si>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</si>
  <si>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</si>
  <si>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</si>
  <si>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</si>
  <si>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</si>
  <si>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</si>
  <si>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</si>
  <si>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</si>
  <si>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</si>
  <si>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</si>
  <si>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</si>
  <si>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</si>
  <si>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</si>
  <si>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</si>
  <si>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</si>
  <si>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</si>
  <si>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</si>
  <si>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</si>
  <si>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</si>
  <si>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</si>
  <si>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</si>
  <si>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</si>
  <si>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</si>
  <si>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</si>
  <si>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</si>
  <si>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</si>
  <si>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</si>
  <si>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</si>
  <si>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</si>
  <si>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</si>
  <si>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</si>
  <si>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</si>
  <si>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</si>
  <si>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</si>
  <si>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</si>
  <si>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</si>
  <si>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</si>
  <si>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</si>
  <si>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</si>
  <si>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</si>
  <si>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</si>
  <si>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</si>
  <si>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</si>
  <si>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</si>
  <si>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</si>
  <si>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</si>
  <si>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</si>
  <si>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</si>
  <si>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</si>
  <si>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</si>
  <si>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</si>
  <si>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</si>
  <si>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</si>
  <si>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</si>
  <si>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</si>
  <si>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</si>
  <si>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</si>
  <si>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</si>
  <si>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</si>
  <si>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</si>
  <si>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</si>
  <si>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</si>
  <si>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</si>
  <si>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</si>
  <si>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</si>
  <si>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</si>
  <si>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</si>
  <si>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</si>
  <si>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</si>
  <si>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</si>
  <si>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</si>
  <si>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</si>
  <si>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</si>
  <si>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</si>
  <si>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</si>
  <si>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</si>
  <si>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</si>
  <si>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</si>
  <si>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</si>
  <si>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</si>
  <si>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</si>
  <si>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</si>
  <si>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</si>
  <si>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</si>
  <si>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</si>
  <si>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</si>
  <si>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</si>
  <si>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</si>
  <si>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</si>
  <si>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</si>
  <si>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</si>
  <si>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</si>
  <si>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</si>
  <si>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</si>
  <si>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</si>
  <si>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</si>
  <si>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</si>
  <si>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</si>
  <si>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</si>
  <si>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</si>
  <si>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</si>
  <si>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</si>
  <si>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</si>
  <si>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</si>
  <si>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</si>
  <si>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</si>
  <si>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</si>
  <si>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</si>
  <si>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</si>
  <si>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</si>
  <si>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</si>
  <si>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</si>
  <si>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</si>
  <si>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</si>
  <si>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</si>
  <si>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</si>
  <si>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</si>
  <si>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</si>
  <si>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</si>
  <si>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</si>
  <si>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</si>
  <si>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</si>
  <si>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</si>
  <si>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</si>
  <si>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</si>
  <si>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</si>
  <si>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</si>
  <si>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</si>
  <si>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</si>
  <si>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</si>
  <si>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</si>
  <si>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</si>
  <si>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</si>
  <si>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</si>
  <si>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</si>
  <si>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</si>
  <si>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</si>
  <si>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</si>
  <si>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</si>
  <si>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</si>
  <si>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</si>
  <si>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</si>
  <si>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</si>
  <si>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</si>
  <si>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</si>
  <si>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</si>
  <si>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</si>
  <si>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</si>
  <si>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</si>
  <si>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</si>
  <si>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</si>
  <si>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</si>
  <si>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</si>
  <si>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</si>
  <si>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</si>
  <si>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</si>
  <si>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</si>
  <si>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</si>
  <si>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</si>
  <si>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</si>
  <si>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</si>
  <si>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</si>
  <si>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</si>
  <si>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</si>
  <si>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</si>
  <si>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</si>
  <si>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</si>
  <si>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</si>
  <si>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</si>
  <si>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</si>
  <si>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</si>
  <si>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</si>
  <si>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</si>
  <si>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</si>
  <si>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</si>
  <si>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</si>
  <si>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</si>
  <si>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</si>
  <si>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</si>
  <si>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</si>
  <si>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</si>
  <si>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</si>
  <si>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</si>
  <si>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</si>
  <si>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</si>
  <si>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</si>
  <si>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</si>
  <si>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</si>
  <si>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</si>
  <si>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</si>
  <si>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</si>
  <si>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</si>
  <si>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</si>
  <si>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</si>
  <si>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</si>
  <si>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</si>
  <si>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</si>
  <si>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</si>
  <si>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</si>
  <si>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</si>
  <si>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</si>
  <si>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</si>
  <si>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</si>
  <si>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</si>
  <si>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</si>
  <si>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</si>
  <si>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</si>
  <si>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</si>
  <si>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</si>
  <si>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</si>
  <si>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</si>
  <si>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</si>
  <si>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</si>
  <si>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</si>
  <si>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</si>
  <si>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</si>
  <si>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</si>
  <si>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</si>
  <si>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</si>
  <si>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</si>
  <si>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</si>
  <si>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</si>
  <si>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</si>
  <si>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</si>
  <si>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</si>
  <si>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</si>
  <si>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</si>
  <si>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</si>
  <si>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</si>
  <si>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</si>
  <si>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</si>
  <si>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</si>
  <si>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</si>
  <si>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</si>
  <si>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</si>
  <si>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</si>
  <si>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</si>
  <si>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</si>
  <si>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</si>
  <si>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</si>
  <si>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</si>
  <si>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</si>
  <si>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</si>
  <si>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</si>
  <si>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</si>
  <si>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</si>
  <si>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</si>
  <si>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</si>
  <si>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</si>
  <si>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</si>
  <si>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</si>
  <si>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</si>
  <si>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</si>
  <si>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</si>
  <si>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</si>
  <si>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</si>
  <si>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</si>
  <si>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</si>
  <si>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</si>
  <si>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</si>
  <si>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</si>
  <si>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</si>
  <si>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</si>
  <si>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</si>
  <si>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</si>
  <si>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</si>
  <si>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</si>
  <si>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</si>
  <si>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</si>
  <si>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</si>
  <si>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</si>
  <si>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</si>
  <si>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</si>
  <si>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</si>
  <si>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</si>
  <si>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</si>
  <si>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</si>
  <si>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</si>
  <si>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</si>
  <si>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</si>
  <si>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</si>
  <si>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</si>
  <si>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</si>
  <si>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</si>
  <si>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</si>
  <si>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</si>
  <si>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</si>
  <si>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</si>
  <si>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</si>
  <si>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</si>
  <si>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</si>
  <si>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</si>
  <si>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</si>
  <si>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</si>
  <si>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</si>
  <si>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</si>
  <si>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</si>
  <si>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</si>
  <si>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</si>
  <si>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</si>
  <si>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</si>
  <si>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</si>
  <si>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</si>
  <si>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</si>
  <si>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</si>
  <si>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</si>
  <si>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</si>
  <si>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</si>
  <si>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</si>
  <si>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</si>
  <si>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</si>
  <si>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</si>
  <si>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</si>
  <si>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</si>
  <si>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</si>
  <si>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</si>
  <si>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</si>
  <si>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</si>
  <si>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</si>
  <si>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</si>
  <si>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</si>
  <si>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</si>
  <si>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</si>
  <si>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</si>
  <si>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</si>
  <si>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</si>
  <si>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</si>
  <si>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</si>
  <si>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</si>
  <si>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</si>
  <si>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</si>
  <si>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</si>
  <si>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</si>
  <si>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</si>
  <si>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</si>
  <si>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</si>
  <si>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</si>
  <si>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</si>
  <si>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</si>
  <si>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</si>
  <si>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</si>
  <si>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</si>
  <si>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</si>
  <si>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</si>
  <si>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</si>
  <si>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</si>
  <si>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</si>
  <si>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</si>
  <si>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</si>
  <si>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</si>
  <si>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</si>
  <si>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</si>
  <si>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</si>
  <si>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</si>
  <si>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</si>
  <si>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</si>
  <si>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</si>
  <si>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</si>
  <si>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</si>
  <si>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</si>
  <si>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</si>
  <si>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</si>
  <si>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</si>
  <si>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</si>
  <si>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</si>
  <si>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</si>
  <si>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</si>
  <si>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</si>
  <si>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</si>
  <si>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</si>
  <si>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</si>
  <si>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</si>
  <si>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</si>
  <si>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</si>
  <si>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</si>
  <si>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</si>
  <si>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</si>
  <si>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</si>
  <si>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</si>
  <si>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</si>
  <si>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</si>
  <si>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</si>
  <si>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</si>
  <si>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</si>
  <si>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</si>
  <si>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</si>
  <si>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</si>
  <si>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</si>
  <si>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</si>
  <si>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</si>
  <si>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</si>
  <si>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</si>
  <si>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</si>
  <si>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</si>
  <si>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</si>
  <si>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</si>
  <si>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</si>
  <si>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</si>
  <si>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</si>
  <si>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</si>
  <si>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</si>
  <si>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</si>
  <si>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</si>
  <si>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</si>
  <si>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</si>
  <si>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</si>
  <si>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</si>
  <si>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</si>
  <si>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</si>
  <si>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</si>
  <si>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</si>
  <si>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</si>
  <si>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</si>
  <si>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</si>
  <si>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</si>
  <si>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</si>
  <si>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</si>
  <si>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</si>
  <si>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</si>
  <si>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</si>
  <si>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</si>
  <si>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</si>
  <si>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</si>
  <si>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</si>
  <si>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</si>
  <si>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</si>
  <si>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</si>
  <si>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</si>
  <si>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</si>
  <si>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</si>
  <si>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</si>
  <si>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</si>
  <si>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</si>
  <si>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</si>
  <si>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</si>
  <si>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</si>
  <si>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</si>
  <si>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</si>
  <si>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</si>
  <si>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</si>
  <si>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</si>
  <si>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</si>
  <si>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</si>
  <si>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</si>
  <si>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</si>
  <si>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</si>
  <si>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</si>
  <si>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</si>
  <si>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</si>
  <si>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</si>
  <si>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</si>
  <si>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</si>
  <si>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</si>
  <si>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</si>
  <si>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</si>
  <si>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</si>
  <si>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</si>
  <si>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</si>
  <si>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</si>
  <si>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</si>
  <si>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</si>
  <si>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</si>
  <si>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</si>
  <si>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</si>
  <si>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</si>
  <si>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</si>
  <si>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</si>
  <si>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</si>
  <si>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</si>
  <si>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</si>
  <si>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</si>
  <si>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</si>
  <si>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</si>
  <si>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</si>
  <si>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</si>
  <si>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</si>
  <si>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</si>
  <si>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</si>
  <si>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</si>
  <si>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</si>
  <si>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</si>
  <si>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</si>
  <si>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</si>
  <si>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</si>
  <si>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</si>
  <si>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</si>
  <si>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</si>
  <si>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</si>
  <si>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</si>
  <si>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</si>
  <si>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</si>
  <si>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</si>
  <si>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</si>
  <si>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</si>
  <si>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</si>
  <si>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</si>
  <si>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</si>
  <si>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</si>
  <si>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</si>
  <si>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</si>
  <si>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</si>
  <si>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</si>
  <si>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</si>
  <si>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</si>
  <si>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</si>
  <si>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</si>
  <si>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</si>
  <si>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</si>
  <si>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</si>
  <si>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</si>
  <si>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</si>
  <si>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</si>
  <si>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</si>
  <si>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</si>
  <si>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</si>
  <si>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</si>
  <si>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</si>
  <si>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</si>
  <si>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</si>
  <si>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</si>
  <si>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</si>
  <si>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</si>
  <si>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</si>
  <si>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</si>
  <si>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</si>
  <si>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</si>
  <si>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</si>
  <si>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</si>
  <si>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</si>
  <si>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</si>
  <si>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</si>
  <si>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</si>
  <si>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</si>
  <si>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</si>
  <si>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</si>
  <si>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</si>
  <si>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</si>
  <si>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</si>
  <si>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</si>
  <si>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</si>
  <si>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</si>
  <si>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</si>
  <si>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</si>
  <si>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</si>
  <si>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</si>
  <si>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</si>
  <si>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</si>
  <si>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</si>
  <si>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</si>
  <si>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</si>
  <si>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</si>
  <si>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</si>
  <si>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</si>
  <si>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</si>
  <si>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</si>
  <si>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</si>
  <si>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</si>
  <si>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</si>
  <si>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</si>
  <si>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</si>
  <si>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</si>
  <si>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</si>
  <si>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</si>
  <si>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</si>
  <si>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</si>
  <si>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</si>
  <si>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</si>
  <si>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</si>
  <si>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</si>
  <si>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</si>
  <si>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</si>
  <si>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</si>
  <si>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</si>
  <si>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</si>
  <si>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</si>
  <si>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</si>
  <si>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</si>
  <si>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</si>
  <si>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</si>
  <si>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</si>
  <si>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</si>
  <si>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</si>
  <si>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</si>
  <si>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</si>
  <si>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</si>
  <si>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</si>
  <si>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</si>
  <si>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</si>
  <si>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</si>
  <si>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</si>
  <si>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</si>
  <si>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</si>
  <si>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</si>
  <si>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</si>
  <si>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</si>
  <si>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</si>
  <si>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</si>
  <si>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</si>
  <si>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</si>
  <si>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</si>
  <si>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</si>
  <si>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</si>
  <si>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</si>
  <si>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</si>
  <si>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</si>
  <si>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</si>
  <si>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</si>
  <si>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</si>
  <si>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</si>
  <si>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</si>
  <si>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</si>
  <si>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</si>
  <si>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</si>
  <si>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</si>
  <si>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</si>
  <si>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</si>
  <si>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</si>
  <si>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</si>
  <si>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</si>
  <si>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</si>
  <si>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</si>
  <si>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</si>
  <si>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</si>
  <si>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</si>
  <si>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</si>
  <si>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</si>
  <si>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</si>
  <si>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</si>
  <si>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</si>
  <si>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</si>
  <si>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</si>
  <si>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</si>
  <si>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</si>
  <si>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</si>
  <si>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</si>
  <si>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</si>
  <si>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</si>
  <si>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</si>
  <si>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</si>
  <si>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</si>
  <si>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</si>
  <si>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</si>
  <si>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</si>
  <si>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</si>
  <si>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</si>
  <si>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</si>
  <si>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</si>
  <si>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</si>
  <si>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</si>
  <si>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</si>
  <si>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</si>
  <si>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</si>
  <si>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</si>
  <si>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</si>
  <si>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</si>
  <si>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</si>
  <si>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</si>
  <si>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</si>
  <si>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</si>
  <si>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</si>
  <si>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</si>
  <si>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</si>
  <si>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</si>
  <si>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</si>
  <si>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</si>
  <si>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</si>
  <si>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</si>
  <si>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</si>
  <si>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</si>
  <si>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</si>
  <si>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</si>
  <si>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</si>
  <si>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</si>
  <si>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</si>
  <si>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</si>
  <si>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</si>
  <si>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</si>
  <si>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</si>
  <si>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</si>
  <si>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</si>
  <si>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</si>
  <si>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</si>
  <si>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</si>
  <si>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</si>
  <si>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</si>
  <si>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</si>
  <si>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</si>
  <si>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</si>
  <si>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</si>
  <si>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</si>
  <si>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</si>
  <si>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</si>
  <si>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</si>
  <si>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</si>
  <si>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</si>
  <si>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</si>
  <si>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</si>
  <si>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</si>
  <si>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</si>
  <si>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</si>
  <si>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</si>
  <si>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</si>
  <si>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</si>
  <si>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</si>
  <si>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</si>
  <si>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</si>
  <si>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</si>
  <si>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</si>
  <si>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</si>
  <si>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</si>
  <si>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</si>
  <si>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</si>
  <si>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</si>
  <si>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</si>
  <si>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</si>
  <si>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</si>
  <si>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</si>
  <si>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</si>
  <si>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</si>
  <si>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</si>
  <si>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</si>
  <si>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</si>
  <si>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</si>
  <si>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</si>
  <si>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</si>
  <si>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</si>
  <si>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</si>
  <si>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</si>
  <si>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</si>
  <si>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</si>
  <si>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</si>
  <si>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</si>
  <si>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</si>
  <si>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</si>
  <si>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</si>
  <si>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</si>
  <si>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</si>
  <si>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</si>
  <si>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</si>
  <si>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</si>
  <si>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</si>
  <si>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</si>
  <si>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</si>
  <si>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</si>
  <si>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</si>
  <si>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</si>
  <si>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</si>
  <si>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</si>
  <si>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</si>
  <si>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</si>
  <si>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</si>
  <si>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</si>
  <si>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</si>
  <si>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</si>
  <si>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</si>
  <si>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</si>
  <si>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</si>
  <si>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</si>
  <si>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</si>
  <si>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</si>
  <si>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</si>
  <si>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</si>
  <si>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</si>
  <si>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</si>
  <si>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</si>
  <si>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</si>
  <si>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</si>
  <si>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</si>
  <si>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</si>
  <si>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</si>
  <si>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</si>
  <si>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</si>
  <si>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</si>
  <si>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</si>
  <si>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</si>
  <si>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</si>
  <si>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</si>
  <si>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</si>
  <si>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</si>
  <si>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</si>
  <si>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</si>
  <si>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</si>
  <si>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</si>
  <si>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</si>
  <si>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</si>
  <si>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</si>
  <si>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</si>
  <si>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</si>
  <si>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</si>
  <si>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</si>
  <si>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</si>
  <si>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</si>
  <si>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</si>
  <si>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</si>
  <si>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</si>
  <si>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</si>
  <si>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</si>
  <si>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</si>
  <si>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</si>
  <si>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</si>
  <si>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</si>
  <si>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</si>
  <si>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</si>
  <si>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</si>
  <si>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</si>
  <si>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</si>
  <si>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</si>
  <si>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</si>
  <si>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</si>
  <si>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</si>
  <si>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</si>
  <si>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</si>
  <si>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</si>
  <si>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</si>
  <si>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</si>
  <si>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</si>
  <si>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</si>
  <si>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</si>
  <si>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</si>
  <si>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</si>
  <si>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</si>
  <si>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</si>
  <si>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</si>
  <si>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</si>
  <si>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</si>
  <si>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</si>
  <si>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</si>
  <si>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</si>
  <si>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</si>
  <si>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</si>
  <si>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</si>
  <si>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</si>
  <si>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</si>
  <si>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</si>
  <si>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</si>
  <si>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</si>
  <si>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</si>
  <si>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</si>
  <si>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</si>
  <si>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</si>
  <si>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</si>
  <si>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</si>
  <si>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</si>
  <si>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</si>
  <si>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</si>
  <si>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</si>
  <si>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</si>
  <si>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</si>
  <si>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</si>
  <si>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</si>
  <si>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</si>
  <si>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</si>
  <si>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</si>
  <si>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</si>
  <si>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</si>
  <si>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</si>
  <si>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</si>
  <si>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</si>
  <si>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</si>
  <si>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</si>
  <si>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</si>
  <si>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</si>
  <si>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</si>
  <si>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</si>
  <si>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</si>
  <si>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</si>
  <si>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</si>
  <si>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</si>
  <si>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</si>
  <si>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</si>
  <si>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</si>
  <si>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</si>
  <si>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</si>
  <si>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</si>
  <si>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</si>
  <si>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</si>
  <si>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</si>
  <si>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</si>
  <si>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</si>
  <si>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</si>
  <si>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</si>
  <si>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</si>
  <si>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</si>
  <si>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</si>
  <si>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</si>
  <si>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</si>
  <si>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</si>
  <si>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</si>
  <si>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</si>
  <si>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</si>
  <si>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</si>
  <si>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</si>
  <si>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</si>
  <si>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</si>
  <si>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</si>
  <si>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</si>
  <si>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</si>
  <si>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</si>
  <si>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</si>
  <si>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</si>
  <si>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</si>
  <si>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</si>
  <si>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</si>
  <si>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</si>
  <si>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</si>
  <si>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</si>
  <si>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</si>
  <si>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</si>
  <si>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</si>
  <si>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</si>
  <si>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</si>
  <si>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</si>
  <si>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</si>
  <si>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</si>
  <si>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</si>
  <si>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</si>
  <si>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</si>
  <si>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</si>
  <si>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</si>
  <si>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</si>
  <si>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</si>
  <si>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</si>
  <si>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</si>
  <si>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</si>
  <si>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</si>
  <si>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</si>
  <si>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</si>
  <si>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</si>
  <si>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</si>
  <si>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</si>
  <si>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</si>
  <si>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</si>
  <si>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</si>
  <si>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</si>
  <si>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</si>
  <si>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</si>
  <si>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</si>
  <si>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</si>
  <si>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</si>
  <si>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</si>
  <si>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</si>
  <si>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</si>
  <si>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</si>
  <si>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</si>
  <si>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</si>
  <si>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</si>
  <si>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</si>
  <si>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</si>
  <si>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</si>
  <si>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</si>
  <si>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</si>
  <si>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</si>
  <si>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</si>
  <si>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</si>
  <si>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</si>
  <si>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</si>
  <si>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</si>
  <si>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</si>
  <si>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</si>
  <si>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</si>
  <si>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</si>
  <si>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</si>
  <si>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</si>
  <si>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</si>
  <si>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</si>
  <si>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</si>
  <si>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</si>
  <si>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</si>
  <si>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</si>
  <si>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</si>
  <si>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</si>
  <si>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</si>
  <si>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</si>
  <si>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</si>
  <si>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</si>
  <si>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</si>
  <si>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</si>
  <si>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</si>
  <si>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</si>
  <si>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</si>
  <si>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</si>
  <si>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</si>
  <si>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</si>
  <si>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</si>
  <si>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</si>
  <si>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</si>
  <si>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</si>
  <si>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</si>
  <si>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</si>
  <si>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</si>
  <si>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</si>
  <si>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</si>
  <si>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</si>
  <si>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</si>
  <si>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</si>
  <si>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</si>
  <si>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</si>
  <si>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</si>
  <si>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</si>
  <si>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</si>
  <si>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</si>
  <si>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</si>
  <si>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</si>
  <si>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</si>
  <si>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</si>
  <si>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</si>
  <si>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</si>
  <si>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</si>
  <si>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</si>
  <si>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</si>
  <si>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</si>
  <si>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</si>
  <si>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</si>
  <si>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</si>
  <si>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</si>
  <si>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</si>
  <si>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</si>
  <si>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</si>
  <si>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</si>
  <si>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</si>
  <si>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</si>
  <si>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</si>
  <si>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</si>
  <si>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</si>
  <si>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</si>
  <si>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</si>
  <si>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</si>
  <si>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</si>
  <si>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</si>
  <si>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</si>
  <si>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</si>
  <si>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</si>
  <si>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</si>
  <si>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</si>
  <si>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</si>
  <si>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</si>
  <si>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</si>
  <si>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</si>
  <si>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</si>
  <si>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</si>
  <si>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</si>
  <si>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</si>
  <si>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</si>
  <si>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</si>
  <si>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</si>
  <si>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</si>
  <si>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</si>
  <si>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</si>
  <si>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</si>
  <si>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</si>
  <si>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</si>
  <si>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</si>
  <si>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</si>
  <si>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</si>
  <si>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</si>
  <si>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</si>
  <si>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</si>
  <si>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</si>
  <si>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</si>
  <si>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</si>
  <si>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</si>
  <si>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</si>
  <si>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</si>
  <si>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</si>
  <si>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</si>
  <si>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</si>
  <si>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</si>
  <si>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</si>
  <si>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</si>
  <si>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</si>
  <si>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</si>
  <si>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</si>
  <si>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</si>
  <si>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</si>
  <si>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</si>
  <si>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</si>
  <si>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</si>
  <si>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</si>
  <si>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</si>
  <si>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</si>
  <si>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</si>
  <si>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</si>
  <si>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</si>
  <si>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</si>
  <si>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</si>
  <si>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</si>
  <si>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</si>
  <si>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</si>
  <si>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</si>
  <si>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</si>
  <si>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</si>
  <si>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</si>
  <si>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</si>
  <si>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</si>
  <si>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</si>
  <si>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</si>
  <si>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</si>
  <si>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</si>
  <si>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</si>
  <si>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</si>
  <si>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</si>
  <si>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</si>
  <si>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</si>
  <si>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</si>
  <si>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</si>
  <si>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</si>
  <si>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</si>
  <si>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</si>
  <si>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</si>
  <si>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</si>
  <si>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</si>
  <si>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</si>
  <si>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</si>
  <si>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</si>
  <si>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</si>
  <si>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</si>
  <si>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</si>
  <si>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</si>
  <si>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</si>
  <si>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</si>
  <si>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</si>
  <si>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</si>
  <si>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</si>
  <si>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</si>
  <si>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</si>
  <si>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</si>
  <si>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</si>
  <si>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</si>
  <si>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</si>
  <si>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</si>
  <si>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</si>
  <si>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</si>
  <si>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</si>
  <si>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</si>
  <si>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</si>
  <si>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</si>
  <si>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</si>
  <si>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</si>
  <si>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</si>
  <si>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</si>
  <si>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</si>
  <si>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</si>
  <si>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</si>
  <si>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</si>
  <si>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</si>
  <si>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</si>
  <si>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</si>
  <si>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</si>
  <si>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</si>
  <si>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</si>
  <si>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</si>
  <si>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</si>
  <si>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</si>
  <si>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</si>
  <si>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</si>
  <si>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</si>
  <si>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</si>
  <si>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</si>
  <si>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</si>
  <si>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</si>
  <si>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</si>
  <si>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</si>
  <si>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</si>
  <si>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</si>
  <si>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</si>
  <si>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</si>
  <si>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</si>
  <si>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</si>
  <si>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</si>
  <si>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</si>
  <si>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</si>
  <si>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</si>
  <si>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</si>
  <si>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</si>
  <si>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</si>
  <si>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</si>
  <si>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</si>
  <si>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</si>
  <si>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</si>
  <si>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</si>
  <si>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</si>
  <si>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</si>
  <si>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</si>
  <si>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</si>
  <si>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</si>
  <si>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</si>
  <si>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</si>
  <si>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</si>
  <si>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</si>
  <si>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</si>
  <si>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</si>
  <si>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</si>
  <si>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</si>
  <si>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</si>
  <si>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</si>
  <si>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</si>
  <si>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</si>
  <si>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</si>
  <si>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</si>
  <si>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</si>
  <si>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</si>
  <si>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</si>
  <si>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</si>
  <si>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</si>
  <si>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</si>
  <si>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</si>
  <si>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</si>
  <si>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</si>
  <si>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</si>
  <si>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</si>
  <si>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</si>
  <si>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</si>
  <si>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</si>
  <si>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</si>
  <si>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</si>
  <si>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</si>
  <si>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</si>
  <si>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</si>
  <si>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</si>
  <si>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</si>
  <si>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</si>
  <si>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</si>
  <si>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</si>
  <si>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</si>
  <si>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</si>
  <si>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</si>
  <si>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</si>
  <si>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</si>
  <si>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</si>
  <si>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</si>
  <si>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</si>
  <si>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</si>
  <si>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</si>
  <si>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</si>
  <si>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</si>
  <si>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</si>
  <si>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</si>
  <si>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</si>
  <si>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</si>
  <si>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</si>
  <si>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</si>
  <si>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</si>
  <si>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</si>
  <si>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</si>
  <si>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</si>
  <si>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</si>
  <si>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</si>
  <si>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</si>
  <si>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</si>
  <si>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</si>
  <si>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</si>
  <si>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</si>
  <si>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</si>
  <si>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</si>
  <si>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</si>
  <si>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</si>
  <si>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</si>
  <si>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</si>
  <si>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</si>
  <si>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</si>
  <si>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</si>
  <si>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</si>
  <si>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</si>
  <si>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</si>
  <si>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</si>
  <si>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</si>
  <si>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</si>
  <si>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</si>
  <si>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</si>
  <si>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</si>
  <si>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</si>
  <si>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</si>
  <si>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</si>
  <si>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</si>
  <si>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</si>
  <si>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</si>
  <si>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</si>
  <si>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</si>
  <si>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</si>
  <si>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</si>
  <si>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</si>
  <si>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</si>
  <si>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</si>
  <si>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</si>
  <si>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</si>
  <si>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</si>
  <si>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</si>
  <si>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</si>
  <si>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</si>
  <si>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</si>
  <si>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</si>
  <si>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</si>
  <si>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</si>
  <si>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</si>
  <si>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</si>
  <si>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</si>
  <si>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</si>
  <si>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</si>
  <si>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</si>
  <si>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</si>
  <si>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</si>
  <si>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</si>
  <si>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</si>
  <si>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</si>
  <si>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</si>
  <si>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</si>
  <si>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</si>
  <si>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</si>
  <si>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</si>
  <si>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</si>
  <si>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</si>
  <si>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</si>
  <si>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</si>
  <si>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</si>
  <si>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</si>
  <si>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</si>
  <si>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</si>
  <si>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</si>
  <si>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</si>
  <si>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</si>
  <si>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</si>
  <si>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</si>
  <si>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</si>
  <si>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</si>
  <si>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</si>
  <si>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</si>
  <si>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</si>
  <si>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</si>
  <si>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</si>
  <si>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</si>
  <si>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</si>
  <si>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</si>
  <si>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</si>
  <si>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</si>
  <si>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</si>
  <si>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</si>
  <si>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</si>
  <si>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</si>
  <si>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</si>
  <si>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</si>
  <si>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</si>
  <si>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</si>
  <si>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</si>
  <si>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</si>
  <si>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</si>
  <si>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</si>
  <si>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</si>
  <si>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</si>
  <si>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</si>
  <si>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</si>
  <si>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</si>
  <si>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</si>
  <si>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</si>
  <si>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</si>
  <si>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</si>
  <si>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</si>
  <si>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</si>
  <si>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</si>
  <si>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</si>
  <si>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</si>
  <si>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</si>
  <si>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</si>
  <si>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</si>
  <si>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</si>
  <si>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</si>
  <si>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</si>
  <si>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</si>
  <si>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</si>
  <si>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</si>
  <si>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</si>
  <si>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</si>
  <si>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</si>
  <si>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</si>
  <si>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</si>
  <si>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</si>
  <si>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</si>
  <si>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</si>
  <si>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</si>
  <si>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</si>
  <si>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</si>
  <si>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</si>
  <si>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</si>
  <si>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</si>
  <si>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</si>
  <si>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</si>
  <si>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</si>
  <si>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</si>
  <si>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</si>
  <si>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</si>
  <si>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</si>
  <si>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</si>
  <si>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</si>
  <si>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</si>
  <si>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</si>
  <si>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</si>
  <si>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</si>
  <si>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</si>
  <si>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</si>
  <si>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</si>
  <si>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</si>
  <si>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</si>
  <si>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</si>
  <si>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</si>
  <si>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</si>
  <si>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</si>
  <si>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</si>
  <si>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</si>
  <si>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</si>
  <si>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</si>
  <si>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</si>
  <si>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</si>
  <si>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</si>
  <si>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</si>
  <si>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</si>
  <si>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</si>
  <si>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</si>
  <si>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</si>
  <si>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</si>
  <si>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</si>
  <si>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</si>
  <si>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</si>
  <si>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</si>
  <si>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</si>
  <si>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</si>
  <si>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</si>
  <si>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</si>
  <si>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</si>
  <si>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</si>
  <si>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</si>
  <si>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</si>
  <si>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</si>
  <si>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</si>
  <si>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</si>
  <si>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</si>
  <si>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</si>
  <si>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</si>
  <si>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</si>
  <si>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</si>
  <si>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</si>
  <si>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</si>
  <si>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</si>
  <si>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</si>
  <si>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</si>
  <si>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</si>
  <si>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</si>
  <si>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</si>
  <si>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</si>
  <si>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</si>
  <si>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</si>
  <si>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</si>
  <si>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</si>
  <si>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</si>
  <si>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</si>
  <si>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</si>
  <si>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</si>
  <si>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</si>
  <si>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</si>
  <si>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</si>
  <si>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</si>
  <si>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</si>
  <si>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</si>
  <si>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</si>
  <si>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</si>
  <si>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</si>
  <si>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</si>
  <si>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</si>
  <si>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</si>
  <si>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</si>
  <si>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</si>
  <si>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</si>
  <si>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</si>
  <si>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</si>
  <si>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</si>
  <si>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</si>
  <si>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</si>
  <si>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</si>
  <si>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</si>
  <si>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</si>
  <si>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</si>
  <si>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</si>
  <si>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</si>
  <si>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</si>
  <si>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</si>
  <si>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</si>
  <si>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</si>
  <si>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</si>
  <si>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</si>
  <si>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</si>
  <si>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</si>
  <si>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</si>
  <si>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</si>
  <si>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</si>
  <si>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</si>
  <si>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</si>
  <si>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</si>
  <si>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</si>
  <si>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</si>
  <si>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</si>
  <si>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</si>
  <si>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</si>
  <si>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</si>
  <si>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</si>
  <si>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</si>
  <si>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</si>
  <si>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</si>
  <si>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</si>
  <si>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</si>
  <si>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</si>
  <si>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</si>
  <si>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</si>
  <si>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</si>
  <si>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</si>
  <si>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</si>
  <si>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</si>
  <si>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</si>
  <si>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</si>
  <si>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</si>
  <si>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</si>
  <si>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</si>
  <si>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</si>
  <si>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</si>
  <si>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</si>
  <si>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</si>
  <si>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</si>
  <si>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</si>
  <si>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</si>
  <si>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</si>
  <si>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</si>
  <si>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</si>
  <si>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</si>
  <si>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</si>
  <si>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</si>
  <si>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</si>
  <si>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</si>
  <si>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</si>
  <si>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</si>
  <si>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</si>
  <si>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</si>
  <si>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</si>
  <si>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</si>
  <si>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</si>
  <si>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</si>
  <si>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</si>
  <si>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</si>
  <si>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</si>
  <si>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</si>
  <si>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</si>
  <si>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</si>
  <si>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</si>
  <si>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</si>
  <si>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</si>
  <si>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</si>
  <si>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</si>
  <si>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</si>
  <si>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</si>
  <si>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</si>
  <si>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</si>
  <si>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</si>
  <si>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</si>
  <si>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</si>
  <si>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</si>
  <si>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</si>
  <si>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</si>
  <si>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</si>
  <si>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</si>
  <si>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</si>
  <si>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</si>
  <si>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</si>
  <si>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</si>
  <si>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</si>
  <si>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</si>
  <si>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</si>
  <si>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</si>
  <si>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</si>
  <si>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</si>
  <si>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</si>
  <si>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</si>
  <si>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</si>
  <si>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</si>
  <si>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</si>
  <si>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</si>
  <si>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</si>
  <si>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</si>
  <si>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</si>
  <si>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</si>
  <si>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</si>
  <si>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</si>
  <si>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</si>
  <si>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</si>
  <si>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</si>
  <si>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</si>
  <si>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</si>
  <si>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</si>
  <si>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</si>
  <si>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</si>
  <si>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</si>
  <si>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</si>
  <si>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</si>
  <si>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</si>
  <si>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</si>
  <si>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</si>
  <si>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</si>
  <si>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</si>
  <si>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</si>
  <si>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</si>
  <si>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</si>
  <si>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</si>
  <si>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</si>
  <si>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</si>
  <si>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</si>
  <si>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</si>
  <si>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</si>
  <si>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</si>
  <si>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</si>
  <si>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</si>
  <si>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</si>
  <si>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</si>
  <si>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</si>
  <si>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</si>
  <si>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</si>
  <si>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</si>
  <si>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</si>
  <si>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</si>
  <si>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</si>
  <si>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</si>
  <si>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</si>
  <si>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</si>
  <si>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</si>
  <si>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</si>
  <si>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</si>
  <si>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</si>
  <si>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</si>
  <si>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</si>
  <si>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</si>
  <si>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</si>
  <si>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</si>
  <si>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</si>
  <si>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</si>
  <si>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</si>
  <si>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</si>
  <si>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</si>
  <si>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</si>
  <si>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</si>
  <si>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</si>
  <si>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</si>
  <si>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</si>
  <si>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</si>
  <si>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</si>
  <si>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</si>
  <si>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</si>
  <si>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</si>
  <si>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</si>
  <si>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</si>
  <si>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</si>
  <si>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</si>
  <si>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</si>
  <si>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</si>
  <si>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</si>
  <si>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</si>
  <si>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</si>
  <si>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</si>
  <si>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</si>
  <si>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</si>
  <si>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</si>
  <si>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</si>
  <si>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</si>
  <si>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</si>
  <si>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</si>
  <si>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</si>
  <si>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</si>
  <si>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</si>
  <si>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</si>
  <si>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</si>
  <si>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</si>
  <si>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</si>
  <si>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</si>
  <si>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</si>
  <si>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</si>
  <si>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</si>
  <si>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</si>
  <si>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</si>
  <si>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</si>
  <si>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</si>
  <si>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</si>
  <si>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</si>
  <si>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</si>
  <si>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</si>
  <si>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</si>
  <si>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</si>
  <si>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</si>
  <si>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</si>
  <si>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</si>
  <si>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</si>
  <si>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</si>
  <si>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</si>
  <si>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</si>
  <si>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</si>
  <si>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</si>
  <si>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</si>
  <si>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</si>
  <si>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</si>
  <si>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</si>
  <si>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</si>
  <si>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</si>
  <si>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</si>
  <si>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</si>
  <si>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</si>
  <si>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</si>
  <si>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</si>
  <si>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</si>
  <si>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</si>
  <si>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</si>
  <si>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</si>
  <si>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</si>
  <si>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</si>
  <si>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</si>
  <si>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</si>
  <si>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</si>
  <si>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</si>
  <si>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</si>
  <si>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</si>
  <si>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</si>
  <si>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</si>
  <si>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</si>
  <si>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</si>
  <si>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</si>
  <si>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</si>
  <si>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</si>
  <si>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</si>
  <si>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</si>
  <si>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</si>
  <si>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</si>
  <si>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</si>
  <si>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</si>
  <si>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</si>
  <si>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</si>
  <si>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</si>
  <si>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</si>
  <si>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</si>
  <si>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</si>
  <si>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</si>
  <si>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</si>
  <si>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</si>
  <si>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</si>
  <si>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</si>
  <si>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</si>
  <si>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</si>
  <si>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</si>
  <si>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</si>
  <si>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</si>
  <si>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</si>
  <si>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</si>
  <si>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</si>
  <si>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</si>
  <si>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</si>
  <si>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</si>
  <si>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</si>
  <si>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</si>
  <si>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</si>
  <si>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</si>
  <si>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</si>
  <si>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</si>
  <si>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</si>
  <si>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</si>
  <si>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</si>
  <si>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</si>
  <si>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</si>
  <si>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</si>
  <si>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</si>
  <si>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</si>
  <si>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</si>
  <si>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</si>
  <si>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</si>
  <si>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</si>
  <si>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</si>
  <si>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</si>
  <si>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</si>
  <si>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</si>
  <si>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</si>
  <si>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</si>
  <si>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</si>
  <si>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</si>
  <si>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</si>
  <si>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</si>
  <si>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</si>
  <si>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</si>
  <si>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</si>
  <si>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</si>
  <si>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</si>
  <si>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</si>
  <si>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</si>
  <si>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</si>
  <si>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</si>
  <si>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</si>
  <si>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</si>
  <si>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</si>
  <si>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</si>
  <si>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</si>
  <si>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</si>
  <si>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</si>
  <si>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</si>
  <si>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</si>
  <si>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</si>
  <si>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</si>
  <si>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</si>
  <si>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</si>
  <si>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</si>
  <si>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</si>
  <si>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</si>
  <si>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</si>
  <si>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</si>
  <si>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</si>
  <si>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</si>
  <si>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</si>
  <si>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</si>
  <si>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</si>
  <si>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</si>
  <si>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</si>
  <si>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</si>
  <si>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</si>
  <si>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</si>
  <si>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</si>
  <si>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</si>
  <si>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</si>
  <si>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</si>
  <si>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</si>
  <si>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</si>
  <si>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</si>
  <si>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</si>
  <si>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</si>
  <si>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</si>
  <si>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</si>
  <si>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</si>
  <si>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</si>
  <si>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</si>
  <si>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</si>
  <si>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</si>
  <si>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</si>
  <si>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</si>
  <si>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</si>
  <si>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</si>
  <si>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</si>
  <si>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</si>
  <si>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</si>
  <si>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</si>
  <si>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</si>
  <si>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</si>
  <si>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</si>
  <si>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</si>
  <si>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</si>
  <si>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</si>
  <si>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</si>
  <si>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</si>
  <si>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</si>
  <si>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</si>
  <si>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</si>
  <si>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</si>
  <si>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</si>
  <si>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</si>
  <si>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</si>
  <si>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</si>
  <si>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</si>
  <si>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</si>
  <si>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</si>
  <si>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</si>
  <si>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</si>
  <si>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</si>
  <si>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</si>
  <si>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</si>
  <si>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</si>
  <si>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</si>
  <si>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</si>
  <si>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</si>
  <si>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</si>
  <si>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</si>
  <si>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</si>
  <si>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</si>
  <si>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</si>
  <si>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</si>
  <si>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</si>
  <si>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</si>
  <si>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</si>
  <si>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</si>
  <si>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</si>
  <si>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</si>
  <si>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</si>
  <si>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</si>
  <si>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</si>
  <si>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</si>
  <si>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</si>
  <si>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</si>
  <si>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</si>
  <si>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</si>
  <si>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</si>
  <si>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</si>
  <si>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</si>
  <si>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</si>
  <si>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</si>
  <si>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</si>
  <si>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</si>
  <si>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</si>
  <si>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</si>
  <si>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</si>
  <si>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</si>
  <si>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</si>
  <si>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</si>
  <si>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</si>
  <si>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</si>
  <si>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</si>
  <si>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</si>
  <si>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</si>
  <si>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</si>
  <si>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</si>
  <si>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</si>
  <si>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</si>
  <si>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</si>
  <si>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</si>
  <si>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</si>
  <si>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</si>
  <si>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</si>
  <si>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</si>
  <si>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</si>
  <si>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</si>
  <si>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</si>
  <si>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</si>
  <si>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</si>
  <si>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</si>
  <si>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</si>
  <si>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</si>
  <si>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</si>
  <si>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</si>
  <si>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</si>
  <si>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</si>
  <si>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</si>
  <si>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</si>
  <si>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</si>
  <si>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</si>
  <si>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</si>
  <si>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</si>
  <si>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</si>
  <si>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</si>
  <si>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</si>
  <si>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</si>
  <si>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</si>
  <si>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</si>
  <si>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</si>
  <si>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</si>
  <si>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</si>
  <si>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</si>
  <si>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</si>
  <si>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</si>
  <si>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</si>
  <si>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</si>
  <si>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</si>
  <si>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</si>
  <si>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</si>
  <si>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</si>
  <si>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</si>
  <si>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</si>
  <si>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</si>
  <si>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</si>
  <si>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</si>
  <si>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</si>
  <si>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</si>
  <si>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</si>
  <si>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</si>
  <si>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</si>
  <si>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</si>
  <si>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</si>
  <si>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</si>
  <si>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</si>
  <si>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</si>
  <si>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</si>
  <si>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</si>
  <si>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</si>
  <si>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</si>
  <si>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</si>
  <si>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</si>
  <si>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</si>
  <si>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</si>
  <si>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</si>
  <si>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</si>
  <si>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</si>
  <si>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</si>
  <si>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</si>
  <si>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</si>
  <si>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</si>
  <si>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</si>
  <si>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</si>
  <si>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</si>
  <si>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</si>
  <si>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</si>
  <si>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</si>
  <si>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</si>
  <si>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</si>
  <si>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</si>
  <si>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</si>
  <si>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</si>
  <si>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</si>
  <si>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</si>
  <si>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</si>
  <si>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</si>
  <si>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</si>
  <si>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</si>
  <si>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</si>
  <si>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</si>
  <si>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</si>
  <si>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</si>
  <si>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</si>
  <si>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</si>
  <si>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</si>
  <si>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</si>
  <si>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</si>
  <si>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</si>
  <si>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</si>
  <si>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</si>
  <si>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</si>
  <si>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</si>
  <si>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</si>
  <si>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</si>
  <si>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</si>
  <si>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</si>
  <si>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</si>
  <si>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</si>
  <si>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</si>
  <si>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</si>
  <si>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</si>
  <si>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</si>
  <si>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</si>
  <si>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</si>
  <si>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</si>
  <si>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</si>
  <si>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</si>
  <si>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</si>
  <si>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</si>
  <si>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</si>
  <si>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</si>
  <si>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</si>
  <si>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</si>
  <si>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</si>
  <si>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</si>
  <si>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</si>
  <si>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</si>
  <si>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</si>
  <si>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</si>
  <si>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</si>
  <si>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</si>
  <si>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</si>
  <si>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</si>
  <si>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</si>
  <si>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</si>
  <si>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</si>
  <si>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</si>
  <si>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</si>
  <si>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</si>
  <si>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</si>
  <si>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</si>
  <si>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</si>
  <si>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</si>
  <si>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</si>
  <si>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</si>
  <si>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</si>
  <si>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</si>
  <si>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</si>
  <si>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</si>
  <si>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</si>
  <si>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</si>
  <si>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</si>
  <si>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</si>
  <si>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</si>
  <si>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</si>
  <si>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</si>
  <si>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</si>
  <si>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</si>
  <si>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</si>
  <si>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</si>
  <si>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</si>
  <si>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</si>
  <si>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</si>
  <si>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</si>
  <si>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</si>
  <si>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</si>
  <si>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</si>
  <si>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</si>
  <si>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</si>
  <si>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</si>
  <si>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</si>
  <si>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</si>
  <si>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</si>
  <si>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</si>
  <si>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</si>
  <si>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</si>
  <si>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</si>
  <si>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</si>
  <si>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</si>
  <si>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</si>
  <si>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</si>
  <si>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</si>
  <si>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</si>
  <si>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</si>
  <si>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</si>
  <si>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</si>
  <si>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</si>
  <si>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</si>
  <si>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</si>
  <si>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</si>
  <si>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</si>
  <si>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</si>
  <si>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</si>
  <si>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</si>
  <si>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</si>
  <si>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</si>
  <si>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</si>
  <si>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</si>
  <si>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</si>
  <si>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</si>
  <si>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</si>
  <si>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</si>
  <si>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</si>
  <si>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</si>
  <si>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</si>
  <si>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</si>
  <si>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</si>
  <si>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</si>
  <si>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</si>
  <si>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</si>
  <si>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</si>
  <si>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</si>
  <si>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</si>
  <si>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</si>
  <si>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</si>
  <si>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</si>
  <si>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</si>
  <si>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</si>
  <si>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</si>
  <si>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</si>
  <si>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</si>
  <si>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</si>
  <si>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</si>
  <si>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</si>
  <si>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</si>
  <si>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</si>
  <si>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</si>
  <si>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</si>
  <si>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</si>
  <si>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</si>
  <si>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</si>
  <si>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</si>
  <si>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</si>
  <si>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</si>
  <si>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</si>
  <si>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</si>
  <si>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</si>
  <si>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</si>
  <si>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</si>
  <si>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</si>
  <si>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</si>
  <si>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</si>
  <si>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</si>
  <si>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</si>
  <si>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</si>
  <si>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</si>
  <si>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</si>
  <si>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</si>
  <si>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</si>
  <si>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</si>
  <si>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</si>
  <si>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</si>
  <si>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</si>
  <si>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</si>
  <si>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</si>
  <si>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</si>
  <si>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</si>
  <si>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</si>
  <si>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</si>
  <si>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</si>
  <si>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</si>
  <si>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</si>
  <si>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</si>
  <si>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</si>
  <si>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</si>
  <si>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</si>
  <si>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</si>
  <si>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</si>
  <si>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</si>
  <si>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</si>
  <si>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</si>
  <si>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</si>
  <si>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</si>
  <si>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</si>
  <si>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</si>
  <si>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</si>
  <si>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</si>
  <si>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</si>
  <si>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</si>
  <si>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</si>
  <si>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</si>
  <si>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</si>
  <si>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</si>
  <si>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</si>
  <si>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</si>
  <si>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</si>
  <si>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</si>
  <si>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</si>
  <si>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</si>
  <si>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</si>
  <si>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</si>
  <si>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</si>
  <si>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</si>
  <si>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</si>
  <si>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</si>
  <si>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</si>
  <si>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</si>
  <si>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</si>
  <si>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</si>
  <si>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</si>
  <si>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</si>
  <si>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</si>
  <si>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</si>
  <si>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</si>
  <si>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</si>
  <si>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</si>
  <si>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</si>
  <si>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</si>
  <si>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</si>
  <si>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</si>
  <si>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</si>
  <si>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</si>
  <si>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</si>
  <si>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</si>
  <si>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</si>
  <si>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</si>
  <si>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</si>
  <si>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</si>
  <si>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</si>
  <si>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</si>
  <si>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</si>
  <si>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</si>
  <si>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</si>
  <si>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</si>
  <si>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</si>
  <si>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</si>
  <si>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</si>
  <si>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</si>
  <si>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</si>
  <si>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</si>
  <si>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</si>
  <si>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</si>
  <si>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</si>
  <si>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</si>
  <si>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</si>
  <si>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</si>
  <si>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</si>
  <si>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</si>
  <si>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</si>
  <si>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</si>
  <si>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</si>
  <si>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</si>
  <si>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</si>
  <si>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</si>
  <si>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</si>
  <si>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</si>
  <si>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</si>
  <si>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</si>
  <si>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</si>
  <si>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</si>
  <si>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</si>
  <si>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</si>
  <si>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</si>
  <si>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</si>
  <si>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</si>
  <si>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</si>
  <si>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</si>
  <si>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</si>
  <si>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</si>
  <si>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</si>
  <si>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</si>
  <si>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</si>
  <si>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</si>
  <si>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</si>
  <si>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</si>
  <si>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</si>
  <si>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</si>
  <si>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</si>
  <si>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</si>
  <si>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</si>
  <si>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</si>
  <si>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</si>
  <si>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</si>
  <si>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</si>
  <si>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</si>
  <si>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</si>
  <si>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</si>
  <si>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</si>
  <si>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</si>
  <si>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</si>
  <si>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</si>
  <si>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</si>
  <si>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</si>
  <si>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</si>
  <si>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</si>
  <si>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</si>
  <si>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</si>
  <si>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</si>
  <si>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</si>
  <si>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</si>
  <si>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</si>
  <si>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</si>
  <si>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</si>
  <si>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</si>
  <si>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</si>
  <si>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</si>
  <si>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</si>
  <si>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</si>
  <si>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</si>
  <si>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</si>
  <si>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</si>
  <si>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</si>
  <si>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</si>
  <si>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</si>
  <si>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</si>
  <si>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</si>
  <si>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</si>
  <si>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</si>
  <si>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</si>
  <si>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</si>
  <si>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</si>
  <si>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</si>
  <si>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</si>
  <si>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</si>
  <si>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</si>
  <si>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</si>
  <si>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</si>
  <si>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</si>
  <si>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</si>
  <si>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</si>
  <si>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</si>
  <si>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</si>
  <si>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</si>
  <si>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</si>
  <si>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</si>
  <si>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</si>
  <si>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</si>
  <si>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</si>
  <si>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</si>
  <si>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</si>
  <si>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</si>
  <si>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</si>
  <si>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</si>
  <si>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</si>
  <si>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</si>
  <si>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</si>
  <si>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</si>
  <si>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</si>
  <si>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</si>
  <si>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</si>
  <si>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</si>
  <si>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</si>
  <si>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</si>
  <si>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</si>
  <si>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</si>
  <si>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</si>
  <si>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</si>
  <si>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</si>
  <si>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</si>
  <si>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</si>
  <si>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</si>
  <si>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</si>
  <si>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</si>
  <si>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</si>
  <si>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</si>
  <si>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</si>
  <si>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</si>
  <si>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</si>
  <si>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</si>
  <si>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</si>
  <si>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</si>
  <si>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</si>
  <si>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</si>
  <si>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</si>
  <si>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</si>
  <si>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</si>
  <si>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</si>
  <si>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</si>
  <si>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</si>
  <si>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</si>
  <si>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</si>
  <si>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</si>
  <si>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</si>
  <si>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</si>
  <si>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</si>
  <si>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</si>
  <si>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</si>
  <si>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</si>
  <si>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</si>
  <si>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</si>
  <si>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</si>
  <si>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</si>
  <si>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</si>
  <si>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</si>
  <si>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</si>
  <si>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</si>
  <si>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</si>
  <si>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</si>
  <si>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</si>
  <si>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</si>
  <si>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</si>
  <si>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</si>
  <si>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</si>
  <si>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</si>
  <si>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</si>
  <si>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</si>
  <si>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</si>
  <si>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</si>
  <si>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</si>
  <si>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</si>
  <si>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</si>
  <si>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</si>
  <si>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</si>
  <si>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</si>
  <si>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</si>
  <si>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</si>
  <si>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</si>
  <si>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</si>
  <si>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</si>
  <si>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</si>
  <si>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</si>
  <si>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</si>
  <si>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</si>
  <si>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</si>
  <si>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</si>
  <si>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</si>
  <si>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</si>
  <si>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</si>
  <si>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</si>
  <si>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</si>
  <si>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</si>
  <si>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</si>
  <si>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</si>
  <si>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</si>
  <si>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</si>
  <si>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</si>
  <si>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</si>
  <si>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</si>
  <si>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</si>
  <si>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</si>
  <si>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</si>
  <si>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</si>
  <si>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</si>
  <si>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</si>
  <si>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</si>
  <si>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</si>
  <si>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</si>
  <si>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</si>
  <si>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</si>
  <si>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</si>
  <si>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</si>
  <si>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</si>
  <si>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</si>
  <si>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</si>
  <si>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</si>
  <si>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</si>
  <si>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</si>
  <si>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</si>
  <si>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</si>
  <si>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</si>
  <si>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</si>
  <si>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</si>
  <si>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</si>
  <si>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</si>
  <si>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</si>
  <si>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</si>
  <si>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</si>
  <si>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</si>
  <si>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</si>
  <si>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</si>
  <si>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</si>
  <si>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</si>
  <si>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</si>
  <si>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</si>
  <si>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</si>
  <si>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</si>
  <si>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</si>
  <si>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</si>
  <si>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</si>
  <si>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</si>
  <si>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</si>
  <si>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</si>
  <si>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</si>
  <si>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</si>
  <si>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</si>
  <si>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</si>
  <si>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</si>
  <si>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</si>
  <si>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</si>
  <si>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</si>
  <si>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</si>
  <si>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</si>
  <si>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</si>
  <si>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</si>
  <si>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</si>
  <si>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</si>
  <si>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</si>
  <si>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</si>
  <si>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</si>
  <si>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</si>
  <si>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</si>
  <si>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</si>
  <si>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</si>
  <si>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</si>
  <si>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</si>
  <si>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</si>
  <si>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</si>
  <si>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</si>
  <si>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</si>
  <si>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</si>
  <si>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</si>
  <si>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</si>
  <si>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</si>
  <si>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</si>
  <si>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</si>
  <si>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</si>
  <si>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</si>
  <si>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</si>
  <si>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</si>
  <si>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</si>
  <si>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</si>
  <si>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</si>
  <si>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</si>
  <si>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</si>
  <si>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</si>
  <si>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</si>
  <si>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</si>
  <si>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</si>
  <si>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</si>
  <si>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</si>
  <si>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</si>
  <si>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</si>
  <si>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</si>
  <si>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</si>
  <si>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</si>
  <si>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</si>
  <si>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</si>
  <si>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</si>
  <si>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</si>
  <si>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</si>
  <si>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</si>
  <si>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</si>
  <si>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</si>
  <si>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</si>
  <si>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</si>
  <si>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</si>
  <si>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</si>
  <si>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</si>
  <si>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</si>
  <si>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</si>
  <si>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</si>
  <si>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</si>
  <si>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</si>
  <si>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</si>
  <si>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</si>
  <si>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</si>
  <si>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</si>
  <si>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</si>
  <si>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</si>
  <si>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</si>
  <si>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</si>
  <si>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</si>
  <si>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</si>
  <si>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</si>
  <si>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</si>
  <si>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</si>
  <si>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</si>
  <si>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</si>
  <si>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</si>
  <si>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</si>
  <si>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</si>
  <si>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</si>
  <si>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</si>
  <si>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</si>
  <si>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</si>
  <si>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</si>
  <si>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</si>
  <si>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</si>
  <si>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</si>
  <si>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</si>
  <si>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</si>
  <si>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</si>
  <si>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</si>
  <si>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</si>
  <si>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</si>
  <si>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</si>
  <si>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</si>
  <si>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</si>
  <si>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</si>
  <si>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</si>
  <si>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</si>
  <si>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</si>
  <si>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</si>
  <si>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</si>
  <si>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</si>
  <si>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</si>
  <si>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</si>
  <si>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</si>
  <si>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</si>
  <si>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</si>
  <si>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</si>
  <si>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</si>
  <si>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</si>
  <si>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</si>
  <si>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</si>
  <si>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</si>
  <si>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</si>
  <si>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</si>
  <si>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</si>
  <si>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</si>
  <si>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</si>
  <si>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</si>
  <si>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</si>
  <si>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</si>
  <si>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</si>
  <si>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</si>
  <si>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</si>
  <si>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</si>
  <si>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</si>
  <si>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</si>
  <si>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</si>
  <si>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</si>
  <si>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</si>
  <si>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</si>
  <si>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</si>
  <si>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</si>
  <si>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</si>
  <si>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</si>
  <si>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</si>
  <si>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</si>
  <si>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</si>
  <si>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</si>
  <si>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</si>
  <si>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</si>
  <si>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</si>
  <si>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</si>
  <si>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</si>
  <si>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</si>
  <si>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</si>
  <si>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</si>
  <si>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</si>
  <si>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</si>
  <si>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</si>
  <si>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</si>
  <si>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</si>
  <si>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</si>
  <si>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</si>
  <si>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</si>
  <si>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</si>
  <si>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</si>
  <si>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</si>
  <si>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</si>
  <si>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</si>
  <si>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</si>
  <si>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</si>
  <si>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</si>
  <si>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</si>
  <si>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</si>
  <si>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</si>
  <si>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</si>
  <si>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</si>
  <si>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</si>
  <si>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</si>
  <si>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</si>
  <si>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</si>
  <si>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</si>
  <si>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</si>
  <si>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</si>
  <si>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</si>
  <si>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</si>
  <si>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</si>
  <si>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</si>
  <si>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</si>
  <si>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</si>
  <si>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</si>
  <si>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</si>
  <si>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</si>
  <si>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</si>
  <si>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</si>
  <si>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</si>
  <si>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</si>
  <si>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</si>
  <si>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</si>
  <si>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</si>
  <si>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</si>
  <si>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</si>
  <si>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</si>
  <si>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</si>
  <si>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</si>
  <si>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</si>
  <si>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</si>
  <si>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</si>
  <si>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</si>
  <si>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</si>
  <si>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</si>
  <si>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</si>
  <si>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</si>
  <si>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</si>
  <si>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</si>
  <si>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</si>
  <si>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</si>
  <si>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</si>
  <si>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</si>
  <si>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</si>
  <si>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</si>
  <si>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</si>
  <si>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</si>
  <si>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</si>
  <si>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</si>
  <si>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</si>
  <si>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</si>
  <si>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</si>
  <si>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</si>
  <si>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</si>
  <si>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</si>
  <si>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</si>
  <si>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</si>
  <si>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</si>
  <si>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</si>
  <si>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</si>
  <si>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</si>
  <si>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</si>
  <si>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</si>
  <si>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</si>
  <si>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</si>
  <si>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</si>
  <si>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</si>
  <si>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</si>
  <si>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</si>
  <si>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</si>
  <si>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</si>
  <si>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</si>
  <si>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</si>
  <si>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</si>
  <si>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</si>
  <si>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</si>
  <si>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</si>
  <si>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</si>
  <si>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</si>
  <si>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</si>
  <si>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</si>
  <si>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</si>
  <si>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</si>
  <si>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</si>
  <si>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</si>
  <si>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</si>
  <si>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</si>
  <si>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</si>
  <si>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</si>
  <si>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</si>
  <si>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</si>
  <si>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</si>
  <si>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</si>
  <si>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</si>
  <si>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</si>
  <si>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</si>
  <si>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</si>
  <si>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</si>
  <si>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</si>
  <si>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</si>
  <si>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</si>
  <si>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</si>
  <si>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</si>
  <si>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</si>
  <si>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</si>
  <si>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</si>
  <si>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</si>
  <si>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</si>
  <si>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</si>
  <si>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</si>
  <si>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</si>
  <si>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</si>
  <si>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</si>
  <si>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</si>
  <si>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</si>
  <si>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</si>
  <si>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</si>
  <si>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</si>
  <si>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</si>
  <si>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</si>
  <si>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</si>
  <si>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</si>
  <si>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</si>
  <si>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</si>
  <si>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</si>
  <si>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</si>
  <si>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</si>
  <si>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</si>
  <si>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</si>
  <si>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</si>
  <si>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</si>
  <si>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</si>
  <si>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</si>
  <si>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</si>
  <si>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</si>
  <si>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</si>
  <si>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</si>
  <si>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</si>
  <si>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</si>
  <si>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</si>
  <si>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</si>
  <si>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</si>
  <si>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</si>
  <si>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</si>
  <si>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</si>
  <si>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</si>
  <si>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</si>
  <si>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</si>
  <si>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</si>
  <si>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</si>
  <si>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</si>
  <si>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</si>
  <si>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</si>
  <si>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</si>
  <si>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</si>
  <si>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</si>
  <si>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</si>
  <si>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</si>
  <si>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</si>
  <si>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</si>
  <si>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</si>
  <si>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</si>
  <si>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</si>
  <si>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</si>
  <si>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</si>
  <si>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</si>
  <si>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</si>
  <si>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</si>
  <si>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</si>
  <si>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</si>
  <si>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</si>
  <si>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</si>
  <si>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</si>
  <si>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</si>
  <si>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</si>
  <si>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</si>
  <si>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</si>
  <si>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</si>
  <si>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</si>
  <si>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</si>
  <si>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</si>
  <si>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</si>
  <si>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</si>
  <si>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</si>
  <si>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</si>
  <si>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</si>
  <si>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</si>
  <si>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</si>
  <si>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</si>
  <si>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</si>
  <si>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</si>
  <si>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</si>
  <si>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</si>
  <si>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</si>
  <si>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</si>
  <si>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</si>
  <si>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</si>
  <si>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</si>
  <si>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</si>
  <si>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</si>
  <si>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</si>
  <si>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</si>
  <si>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</si>
  <si>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</si>
  <si>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</si>
  <si>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</si>
  <si>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</si>
  <si>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</si>
  <si>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</si>
  <si>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</si>
  <si>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</si>
  <si>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</si>
  <si>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</si>
  <si>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</si>
  <si>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</si>
  <si>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</si>
  <si>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</si>
  <si>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</si>
  <si>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</si>
  <si>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</si>
  <si>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</si>
  <si>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</si>
  <si>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</si>
  <si>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</si>
  <si>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</si>
  <si>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</si>
  <si>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</si>
  <si>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</si>
  <si>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</si>
  <si>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</si>
  <si>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</si>
  <si>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</si>
  <si>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</si>
  <si>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</si>
  <si>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</si>
  <si>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</si>
  <si>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</si>
  <si>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</si>
  <si>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</si>
  <si>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</si>
  <si>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</si>
  <si>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</si>
  <si>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</si>
  <si>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</si>
  <si>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</si>
  <si>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</si>
  <si>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</si>
  <si>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</si>
  <si>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</si>
  <si>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</si>
  <si>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</si>
  <si>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</si>
  <si>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</si>
  <si>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</si>
  <si>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</si>
  <si>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</si>
  <si>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</si>
  <si>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</si>
  <si>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</si>
  <si>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</si>
  <si>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</si>
  <si>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</si>
  <si>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</si>
  <si>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</si>
  <si>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</si>
  <si>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</si>
  <si>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</si>
  <si>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</si>
  <si>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</si>
  <si>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</si>
  <si>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</si>
  <si>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</si>
  <si>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</si>
  <si>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</si>
  <si>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</si>
  <si>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</si>
  <si>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</si>
  <si>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</si>
  <si>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</si>
  <si>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</si>
  <si>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</si>
  <si>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</si>
  <si>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</si>
  <si>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</si>
  <si>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</si>
  <si>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</si>
  <si>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</si>
  <si>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</si>
  <si>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</si>
  <si>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</si>
  <si>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</si>
  <si>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</si>
  <si>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</si>
  <si>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</si>
  <si>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</si>
  <si>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</si>
  <si>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</si>
  <si>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</si>
  <si>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</si>
  <si>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</si>
  <si>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</si>
  <si>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</si>
  <si>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</si>
  <si>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</si>
  <si>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</si>
  <si>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</si>
  <si>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</si>
  <si>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</si>
  <si>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</si>
  <si>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</si>
  <si>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</si>
  <si>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</si>
  <si>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</si>
  <si>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</si>
  <si>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</si>
  <si>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</si>
  <si>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</si>
  <si>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</si>
  <si>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</si>
  <si>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</si>
  <si>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</si>
  <si>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</si>
  <si>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</si>
  <si>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</si>
  <si>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</si>
  <si>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</si>
  <si>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</si>
  <si>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</si>
  <si>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</si>
  <si>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</si>
  <si>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</si>
  <si>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</si>
  <si>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</si>
  <si>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</si>
  <si>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</si>
  <si>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</si>
  <si>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</si>
  <si>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</si>
  <si>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</si>
  <si>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</si>
  <si>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</si>
  <si>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</si>
  <si>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</si>
  <si>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</si>
  <si>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</si>
  <si>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</si>
  <si>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</si>
  <si>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</si>
  <si>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</si>
  <si>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</si>
  <si>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</si>
  <si>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</si>
  <si>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</si>
  <si>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</si>
  <si>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</si>
  <si>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</si>
  <si>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</si>
  <si>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</si>
  <si>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</si>
  <si>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</si>
  <si>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</si>
  <si>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</si>
  <si>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</si>
  <si>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</si>
  <si>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</si>
  <si>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</si>
  <si>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</si>
  <si>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</si>
  <si>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</si>
  <si>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</si>
  <si>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</si>
  <si>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</si>
  <si>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</si>
  <si>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</si>
  <si>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</si>
  <si>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</si>
  <si>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</si>
  <si>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</si>
  <si>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</si>
  <si>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</si>
  <si>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</si>
  <si>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</si>
  <si>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</si>
  <si>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</si>
  <si>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</si>
  <si>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</si>
  <si>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</si>
  <si>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</si>
  <si>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</si>
  <si>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</si>
  <si>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</si>
  <si>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</si>
  <si>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</si>
  <si>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</si>
  <si>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</si>
  <si>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</si>
  <si>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</si>
  <si>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</si>
  <si>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</si>
  <si>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</si>
  <si>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</si>
  <si>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</si>
  <si>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</si>
  <si>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</si>
  <si>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</si>
  <si>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</si>
  <si>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</si>
  <si>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</si>
  <si>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</si>
  <si>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</si>
  <si>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</si>
  <si>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</si>
  <si>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</si>
  <si>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</si>
  <si>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</si>
  <si>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</si>
  <si>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</si>
  <si>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</si>
  <si>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</si>
  <si>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</si>
  <si>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</si>
  <si>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</si>
  <si>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</si>
  <si>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</si>
  <si>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</si>
  <si>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</si>
  <si>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</si>
  <si>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</si>
  <si>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</si>
  <si>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</si>
  <si>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</si>
  <si>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</si>
  <si>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</si>
  <si>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</si>
  <si>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</si>
  <si>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</si>
  <si>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</si>
  <si>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</si>
  <si>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</si>
  <si>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</si>
  <si>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</si>
  <si>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</si>
  <si>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</si>
  <si>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</si>
  <si>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</si>
  <si>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</si>
  <si>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</si>
  <si>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</si>
  <si>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</si>
  <si>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</si>
  <si>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</si>
  <si>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</si>
  <si>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</si>
  <si>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</si>
  <si>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</si>
  <si>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</si>
  <si>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</si>
  <si>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</si>
  <si>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</si>
  <si>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</si>
  <si>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</si>
  <si>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</si>
  <si>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</si>
  <si>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</si>
  <si>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</si>
  <si>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</si>
  <si>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</si>
  <si>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</si>
  <si>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</si>
  <si>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</si>
  <si>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</si>
  <si>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</si>
  <si>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</si>
  <si>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</si>
  <si>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</si>
  <si>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</si>
  <si>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</si>
  <si>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</si>
  <si>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</si>
  <si>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</si>
  <si>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</si>
  <si>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</si>
  <si>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</si>
  <si>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</si>
  <si>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</si>
  <si>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</si>
  <si>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</si>
  <si>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</si>
  <si>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</si>
  <si>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</si>
  <si>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</si>
  <si>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</si>
  <si>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</si>
  <si>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</si>
  <si>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</si>
  <si>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</si>
  <si>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</si>
  <si>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</si>
  <si>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</si>
  <si>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</si>
  <si>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</si>
  <si>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</si>
  <si>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</si>
  <si>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</si>
  <si>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</si>
  <si>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</si>
  <si>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</si>
  <si>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</si>
  <si>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</si>
  <si>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</si>
  <si>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</si>
  <si>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</si>
  <si>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</si>
  <si>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</si>
  <si>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</si>
  <si>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</si>
  <si>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</si>
  <si>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</si>
  <si>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</si>
  <si>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</si>
  <si>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</si>
  <si>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</si>
  <si>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</si>
  <si>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</si>
  <si>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</si>
  <si>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</si>
  <si>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</si>
  <si>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</si>
  <si>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</si>
  <si>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</si>
  <si>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</si>
  <si>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</si>
  <si>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</si>
  <si>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</si>
  <si>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</si>
  <si>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</si>
  <si>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</si>
  <si>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</si>
  <si>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</si>
  <si>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</si>
  <si>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</si>
  <si>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</si>
  <si>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</si>
  <si>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</si>
  <si>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</si>
  <si>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</si>
  <si>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</si>
  <si>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</si>
  <si>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</si>
  <si>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</si>
  <si>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</si>
  <si>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</si>
  <si>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</si>
  <si>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</si>
  <si>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</si>
  <si>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</si>
  <si>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</si>
  <si>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</si>
  <si>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</si>
  <si>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</si>
  <si>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</si>
  <si>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</si>
  <si>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</si>
  <si>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</si>
  <si>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</si>
  <si>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</si>
  <si>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</si>
  <si>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</si>
  <si>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</si>
  <si>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</si>
  <si>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</si>
  <si>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</si>
  <si>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</si>
  <si>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</si>
  <si>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</si>
  <si>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</si>
  <si>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</si>
  <si>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</si>
  <si>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</si>
  <si>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</si>
  <si>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</si>
  <si>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</si>
  <si>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</si>
  <si>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</si>
  <si>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</si>
  <si>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</si>
  <si>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</si>
  <si>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</si>
  <si>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</si>
  <si>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</si>
  <si>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</si>
  <si>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</si>
  <si>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</si>
  <si>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</si>
  <si>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</si>
  <si>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</si>
  <si>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</si>
  <si>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</si>
  <si>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</si>
  <si>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</si>
  <si>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</si>
  <si>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</si>
  <si>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</si>
  <si>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</si>
  <si>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</si>
  <si>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</si>
  <si>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</si>
  <si>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</si>
  <si>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</si>
  <si>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</si>
  <si>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</si>
  <si>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</si>
  <si>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</si>
  <si>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</si>
  <si>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</si>
  <si>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</si>
  <si>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</si>
  <si>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</si>
  <si>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</si>
  <si>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</si>
  <si>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</si>
  <si>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</si>
  <si>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</si>
  <si>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</si>
  <si>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</si>
  <si>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</si>
  <si>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</si>
  <si>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</si>
  <si>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</si>
  <si>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</si>
  <si>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</si>
  <si>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</si>
  <si>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</si>
  <si>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</si>
  <si>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</si>
  <si>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</si>
  <si>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</si>
  <si>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</si>
  <si>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</si>
  <si>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</si>
  <si>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</si>
  <si>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</si>
  <si>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</si>
  <si>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</si>
  <si>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</si>
  <si>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</si>
  <si>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</si>
  <si>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</si>
  <si>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</si>
  <si>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</si>
  <si>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</si>
  <si>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</si>
  <si>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</si>
  <si>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</si>
  <si>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</si>
  <si>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</si>
  <si>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</si>
  <si>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</si>
  <si>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</si>
  <si>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</si>
  <si>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</si>
  <si>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</si>
  <si>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</si>
  <si>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</si>
  <si>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</si>
  <si>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</si>
  <si>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</si>
  <si>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</si>
  <si>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</si>
  <si>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</si>
  <si>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</si>
  <si>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</si>
  <si>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</si>
  <si>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</si>
  <si>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</si>
  <si>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</si>
  <si>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</si>
  <si>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</si>
  <si>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</si>
  <si>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</si>
  <si>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</si>
  <si>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</si>
  <si>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</si>
  <si>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</si>
  <si>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</si>
  <si>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</si>
  <si>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</si>
  <si>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</si>
  <si>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</si>
  <si>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</si>
  <si>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</si>
  <si>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</si>
  <si>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</si>
  <si>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</si>
  <si>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</si>
  <si>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</si>
  <si>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</si>
  <si>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</si>
  <si>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</si>
  <si>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</si>
  <si>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</si>
  <si>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</si>
  <si>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</si>
  <si>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</si>
  <si>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</si>
  <si>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</si>
  <si>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</si>
  <si>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</si>
  <si>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</si>
  <si>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</si>
  <si>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</si>
  <si>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</si>
  <si>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</si>
  <si>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</si>
  <si>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</si>
  <si>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</si>
  <si>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</si>
  <si>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</si>
  <si>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</si>
  <si>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</si>
  <si>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</si>
  <si>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</si>
  <si>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</si>
  <si>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</si>
  <si>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</si>
  <si>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</si>
  <si>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</si>
  <si>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</si>
  <si>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</si>
  <si>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</si>
  <si>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</si>
  <si>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</si>
  <si>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</si>
  <si>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</si>
  <si>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</si>
  <si>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</si>
  <si>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</si>
  <si>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</si>
  <si>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</si>
  <si>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</si>
  <si>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</si>
  <si>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</si>
  <si>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</si>
  <si>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</si>
  <si>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</si>
  <si>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</si>
  <si>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</si>
  <si>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</si>
  <si>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</si>
  <si>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</si>
  <si>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</si>
  <si>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</si>
  <si>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</si>
  <si>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</si>
  <si>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</si>
  <si>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</si>
  <si>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</si>
  <si>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</si>
  <si>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</si>
  <si>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</si>
  <si>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</si>
  <si>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</si>
  <si>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</si>
  <si>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</si>
  <si>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</si>
  <si>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</si>
  <si>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</si>
  <si>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</si>
  <si>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</si>
  <si>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</si>
  <si>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</si>
  <si>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</si>
  <si>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</si>
  <si>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</si>
  <si>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</si>
  <si>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</si>
  <si>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</si>
  <si>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</si>
  <si>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</si>
  <si>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</si>
  <si>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</si>
  <si>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</si>
  <si>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</si>
  <si>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</si>
  <si>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</si>
  <si>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</si>
  <si>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</si>
  <si>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</si>
  <si>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</si>
  <si>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</si>
  <si>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</si>
  <si>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</si>
  <si>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</si>
  <si>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</si>
  <si>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</si>
  <si>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</si>
  <si>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</si>
  <si>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</si>
  <si>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</si>
  <si>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</si>
  <si>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</si>
  <si>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</si>
  <si>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</si>
  <si>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</si>
  <si>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</si>
  <si>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</si>
  <si>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</si>
  <si>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</si>
  <si>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</si>
  <si>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</si>
  <si>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</si>
  <si>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</si>
  <si>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</si>
  <si>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</si>
  <si>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</si>
  <si>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</si>
  <si>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</si>
  <si>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</si>
  <si>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</si>
  <si>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</si>
  <si>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</si>
  <si>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</si>
  <si>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</si>
  <si>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</si>
  <si>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</si>
  <si>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</si>
  <si>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</si>
  <si>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</si>
  <si>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</si>
  <si>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</si>
  <si>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</si>
  <si>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</si>
  <si>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</si>
  <si>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</si>
  <si>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</si>
  <si>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</si>
  <si>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</si>
  <si>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</si>
  <si>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</si>
  <si>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</si>
  <si>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</si>
  <si>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</si>
  <si>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</si>
  <si>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</si>
  <si>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</si>
  <si>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</si>
  <si>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</si>
  <si>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</si>
  <si>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</si>
  <si>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</si>
  <si>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</si>
  <si>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</si>
  <si>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</si>
  <si>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</si>
  <si>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</si>
  <si>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</si>
  <si>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</si>
  <si>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</si>
  <si>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</si>
  <si>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</si>
  <si>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</si>
  <si>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</si>
  <si>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</si>
  <si>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</si>
  <si>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</si>
  <si>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</si>
  <si>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</si>
  <si>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</si>
  <si>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</si>
  <si>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</si>
  <si>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</si>
  <si>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</si>
  <si>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</si>
  <si>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</si>
  <si>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</si>
  <si>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</si>
  <si>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</si>
  <si>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</si>
  <si>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</si>
  <si>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</si>
  <si>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</si>
  <si>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</si>
  <si>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</si>
  <si>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</si>
  <si>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</si>
  <si>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</si>
  <si>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</si>
  <si>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</si>
  <si>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</si>
  <si>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</si>
  <si>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</si>
  <si>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</si>
  <si>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</si>
  <si>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</si>
  <si>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</si>
  <si>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</si>
  <si>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</si>
  <si>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</si>
  <si>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</si>
  <si>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</si>
  <si>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</si>
  <si>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</si>
  <si>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</si>
  <si>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</si>
  <si>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</si>
  <si>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</si>
  <si>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</si>
  <si>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</si>
  <si>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</si>
  <si>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</si>
  <si>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</si>
  <si>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</si>
  <si>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</si>
  <si>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</si>
  <si>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</si>
  <si>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</si>
  <si>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</si>
  <si>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</si>
  <si>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</si>
  <si>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</si>
  <si>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</si>
  <si>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</si>
  <si>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</si>
  <si>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</si>
  <si>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</si>
  <si>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</si>
  <si>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</si>
  <si>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</si>
  <si>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</si>
  <si>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</si>
  <si>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</si>
  <si>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</si>
  <si>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</si>
  <si>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</si>
  <si>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</si>
  <si>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</si>
  <si>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</si>
  <si>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</si>
  <si>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</si>
  <si>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</si>
  <si>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</si>
  <si>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</si>
  <si>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</si>
  <si>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</si>
  <si>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</si>
  <si>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</si>
  <si>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</si>
  <si>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</si>
  <si>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</si>
  <si>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</si>
  <si>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</si>
  <si>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</si>
  <si>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</si>
  <si>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</si>
  <si>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</si>
  <si>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</si>
  <si>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</si>
  <si>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</si>
  <si>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</si>
  <si>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</si>
  <si>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</si>
  <si>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</si>
  <si>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</si>
  <si>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</si>
  <si>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</si>
  <si>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</si>
  <si>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</si>
  <si>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</si>
  <si>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</si>
  <si>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</si>
  <si>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</si>
  <si>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</si>
  <si>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</si>
  <si>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</si>
  <si>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</si>
  <si>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</si>
  <si>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</si>
  <si>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</si>
  <si>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</si>
  <si>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</si>
  <si>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</si>
  <si>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</si>
  <si>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</si>
  <si>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</si>
  <si>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</si>
  <si>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</si>
  <si>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</si>
  <si>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</si>
  <si>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</si>
  <si>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</si>
  <si>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</si>
  <si>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</si>
  <si>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</si>
  <si>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</si>
  <si>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</si>
  <si>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</si>
  <si>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</si>
  <si>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</si>
  <si>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</si>
  <si>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</si>
  <si>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</si>
  <si>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</si>
  <si>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</si>
  <si>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</si>
  <si>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</si>
  <si>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</si>
  <si>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</si>
  <si>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</si>
  <si>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</si>
  <si>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</si>
  <si>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</si>
  <si>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</si>
  <si>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</si>
  <si>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</si>
  <si>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</si>
  <si>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</si>
  <si>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</si>
  <si>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</si>
  <si>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</si>
  <si>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</si>
  <si>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</si>
  <si>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</si>
  <si>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</si>
  <si>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</si>
  <si>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</si>
  <si>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</si>
  <si>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</si>
  <si>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</si>
  <si>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</si>
  <si>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</si>
  <si>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</si>
  <si>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</si>
  <si>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</si>
  <si>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</si>
  <si>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</si>
  <si>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</si>
  <si>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</si>
  <si>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</si>
  <si>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</si>
  <si>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</si>
  <si>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</si>
  <si>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</si>
  <si>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</si>
  <si>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</si>
  <si>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</si>
  <si>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</si>
  <si>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</si>
  <si>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</si>
  <si>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</si>
  <si>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</si>
  <si>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</si>
  <si>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</si>
  <si>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</si>
  <si>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</si>
  <si>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</si>
  <si>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</si>
  <si>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</si>
  <si>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</si>
  <si>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</si>
  <si>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</si>
  <si>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</si>
  <si>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</si>
  <si>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</si>
  <si>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</si>
  <si>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</si>
  <si>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</si>
  <si>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</si>
  <si>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</si>
  <si>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</si>
  <si>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</si>
  <si>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</si>
  <si>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</si>
  <si>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</si>
  <si>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</si>
  <si>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</si>
  <si>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</si>
  <si>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</si>
  <si>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</si>
  <si>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</si>
  <si>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</si>
  <si>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</si>
  <si>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</si>
  <si>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</si>
  <si>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</si>
  <si>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</si>
  <si>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</si>
  <si>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</si>
  <si>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</si>
  <si>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</si>
  <si>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</si>
  <si>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</si>
  <si>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</si>
  <si>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</si>
  <si>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</si>
  <si>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</si>
  <si>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</si>
  <si>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</si>
  <si>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</si>
  <si>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</si>
  <si>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</si>
  <si>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</si>
  <si>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</si>
  <si>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</si>
  <si>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</si>
  <si>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</si>
  <si>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</si>
  <si>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</si>
  <si>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</si>
  <si>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</si>
  <si>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</si>
  <si>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</si>
  <si>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</si>
  <si>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</si>
  <si>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</si>
  <si>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</si>
  <si>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</si>
  <si>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</si>
  <si>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</si>
  <si>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</si>
  <si>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</si>
  <si>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</si>
  <si>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</si>
  <si>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</si>
  <si>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</si>
  <si>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</si>
  <si>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</si>
  <si>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</si>
  <si>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</si>
  <si>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</si>
  <si>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</si>
  <si>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</si>
  <si>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</si>
  <si>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</si>
  <si>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</si>
  <si>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</si>
  <si>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</si>
  <si>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</si>
  <si>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</si>
  <si>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</si>
  <si>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</si>
  <si>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</si>
  <si>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</si>
  <si>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</si>
  <si>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</si>
  <si>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</si>
  <si>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</si>
  <si>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</si>
  <si>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</si>
  <si>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</si>
  <si>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</si>
  <si>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</si>
  <si>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</si>
  <si>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</si>
  <si>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</si>
  <si>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</si>
  <si>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</si>
  <si>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</si>
  <si>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</si>
  <si>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</si>
  <si>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</si>
  <si>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</si>
  <si>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</si>
  <si>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</si>
  <si>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</si>
  <si>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</si>
  <si>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</si>
  <si>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</si>
  <si>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</si>
  <si>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</si>
  <si>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</si>
  <si>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</si>
  <si>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</si>
  <si>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</si>
  <si>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</si>
  <si>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</si>
  <si>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</si>
  <si>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</si>
  <si>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</si>
  <si>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</si>
  <si>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</si>
  <si>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</si>
  <si>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</si>
  <si>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</si>
  <si>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</si>
  <si>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</si>
  <si>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</si>
  <si>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</si>
  <si>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</si>
  <si>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</si>
  <si>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</si>
  <si>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</si>
  <si>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</si>
  <si>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</si>
  <si>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</si>
  <si>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</si>
  <si>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</si>
  <si>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</si>
  <si>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</si>
  <si>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</si>
  <si>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</si>
  <si>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</si>
  <si>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</si>
  <si>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</si>
  <si>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</si>
  <si>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</si>
  <si>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</si>
  <si>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</si>
  <si>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</si>
  <si>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</si>
  <si>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</si>
  <si>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</si>
  <si>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</si>
  <si>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</si>
  <si>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</si>
  <si>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</si>
  <si>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</si>
  <si>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</si>
  <si>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</si>
  <si>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</si>
  <si>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</si>
  <si>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</si>
  <si>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</si>
  <si>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</si>
  <si>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</si>
  <si>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</si>
  <si>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</si>
  <si>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</si>
  <si>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</si>
  <si>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</si>
  <si>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</si>
  <si>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</si>
  <si>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</si>
  <si>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</si>
  <si>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</si>
  <si>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</si>
  <si>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</si>
  <si>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</si>
  <si>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</si>
  <si>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</si>
  <si>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</si>
  <si>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</si>
  <si>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</si>
  <si>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</si>
  <si>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</si>
  <si>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</si>
  <si>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</si>
  <si>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</si>
  <si>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</si>
  <si>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</si>
  <si>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</si>
  <si>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</si>
  <si>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</si>
  <si>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</si>
  <si>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</si>
  <si>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</si>
  <si>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</si>
  <si>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</si>
  <si>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</si>
  <si>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</si>
  <si>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</si>
  <si>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</si>
  <si>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</si>
  <si>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</si>
  <si>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</si>
  <si>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</si>
  <si>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</si>
  <si>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</si>
  <si>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</si>
  <si>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</si>
  <si>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</si>
  <si>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</si>
  <si>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</si>
  <si>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</si>
  <si>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</si>
  <si>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</si>
  <si>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</si>
  <si>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</si>
  <si>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</si>
  <si>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</si>
  <si>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</si>
  <si>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</si>
  <si>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</si>
  <si>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</si>
  <si>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</si>
  <si>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</si>
  <si>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</si>
  <si>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</si>
  <si>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</si>
  <si>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</si>
  <si>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</si>
  <si>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</si>
  <si>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</si>
  <si>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</si>
  <si>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</si>
  <si>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</si>
  <si>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</si>
  <si>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</si>
  <si>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</si>
  <si>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</si>
  <si>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</si>
  <si>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</si>
  <si>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</si>
  <si>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</si>
  <si>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</si>
  <si>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</si>
  <si>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</si>
  <si>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</si>
  <si>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</si>
  <si>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</si>
  <si>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</si>
  <si>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</si>
  <si>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</si>
  <si>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</si>
  <si>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</si>
  <si>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</si>
  <si>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</si>
  <si>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</si>
  <si>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</si>
  <si>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</si>
  <si>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</si>
  <si>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</si>
  <si>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</si>
  <si>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</si>
  <si>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</si>
  <si>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</si>
  <si>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</si>
  <si>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</si>
  <si>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</si>
  <si>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</si>
  <si>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</si>
  <si>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</si>
  <si>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</si>
  <si>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</si>
  <si>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</si>
  <si>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</si>
  <si>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</si>
  <si>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</si>
  <si>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</si>
  <si>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</si>
  <si>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</si>
  <si>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</si>
  <si>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</si>
  <si>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</si>
  <si>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</si>
  <si>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</si>
  <si>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</si>
  <si>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</si>
  <si>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</si>
  <si>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</si>
  <si>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</si>
  <si>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</si>
  <si>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</si>
  <si>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</si>
  <si>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</si>
  <si>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</si>
  <si>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</si>
  <si>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</si>
  <si>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</si>
  <si>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</si>
  <si>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</si>
  <si>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</si>
  <si>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</si>
  <si>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</si>
  <si>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</si>
  <si>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</si>
  <si>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</si>
  <si>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</si>
  <si>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</si>
  <si>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</si>
  <si>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</si>
  <si>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</si>
  <si>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</si>
  <si>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</si>
  <si>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</si>
  <si>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</si>
  <si>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</si>
  <si>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</si>
  <si>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</si>
  <si>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</si>
  <si>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</si>
  <si>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</si>
  <si>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</si>
  <si>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</si>
  <si>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</si>
  <si>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</si>
  <si>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</si>
  <si>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</si>
  <si>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</si>
  <si>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</si>
  <si>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</si>
  <si>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</si>
  <si>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</si>
  <si>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</si>
  <si>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</si>
  <si>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</si>
  <si>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</si>
  <si>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</si>
  <si>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</si>
  <si>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</si>
  <si>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</si>
  <si>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</si>
  <si>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</si>
  <si>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</si>
  <si>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</si>
  <si>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</si>
  <si>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</si>
  <si>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</si>
  <si>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</si>
  <si>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</si>
  <si>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</si>
  <si>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</si>
  <si>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</si>
  <si>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</si>
  <si>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</si>
  <si>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</si>
  <si>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</si>
  <si>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</si>
  <si>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</si>
  <si>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</si>
  <si>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</si>
  <si>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</si>
  <si>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</si>
  <si>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</si>
  <si>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</si>
  <si>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</si>
  <si>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</si>
  <si>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</si>
  <si>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</si>
  <si>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</si>
  <si>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</si>
  <si>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</si>
  <si>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</si>
  <si>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</si>
  <si>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</si>
  <si>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</si>
  <si>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</si>
  <si>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</si>
  <si>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</si>
  <si>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</si>
  <si>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</si>
  <si>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</si>
  <si>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</si>
  <si>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</si>
  <si>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</si>
  <si>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</si>
  <si>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</si>
  <si>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</si>
  <si>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</si>
  <si>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</si>
  <si>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</si>
  <si>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</si>
  <si>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</si>
  <si>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</si>
  <si>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</si>
  <si>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</si>
  <si>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</si>
  <si>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</si>
  <si>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</si>
  <si>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</si>
  <si>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</si>
  <si>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</si>
  <si>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</si>
  <si>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</si>
  <si>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</si>
  <si>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</si>
  <si>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</si>
  <si>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</si>
  <si>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</si>
  <si>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</si>
  <si>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</si>
  <si>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</si>
  <si>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</si>
  <si>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</si>
  <si>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</si>
  <si>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</si>
  <si>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</si>
  <si>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</si>
  <si>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</si>
  <si>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</si>
  <si>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</si>
  <si>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</si>
  <si>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</si>
  <si>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</si>
  <si>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</si>
  <si>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</si>
  <si>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</si>
  <si>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</si>
  <si>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</si>
  <si>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</si>
  <si>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</si>
  <si>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</si>
  <si>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</si>
  <si>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</si>
  <si>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</si>
  <si>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</si>
  <si>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</si>
  <si>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</si>
  <si>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</si>
  <si>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</si>
  <si>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</si>
  <si>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</si>
  <si>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</si>
  <si>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</si>
  <si>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</si>
  <si>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</si>
  <si>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</si>
  <si>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</si>
  <si>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</si>
  <si>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</si>
  <si>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</si>
  <si>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</si>
  <si>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</si>
  <si>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</si>
  <si>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</si>
  <si>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</si>
  <si>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</si>
  <si>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</si>
  <si>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</si>
  <si>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</si>
  <si>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</si>
  <si>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</si>
  <si>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</si>
  <si>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</si>
  <si>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</si>
  <si>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</si>
  <si>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</si>
  <si>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</si>
  <si>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</si>
  <si>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</si>
  <si>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</si>
  <si>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</si>
  <si>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</si>
  <si>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</si>
  <si>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</si>
  <si>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</si>
  <si>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</si>
  <si>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</si>
  <si>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</si>
  <si>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</si>
  <si>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</si>
  <si>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</si>
  <si>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</si>
  <si>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</si>
  <si>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</si>
  <si>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</si>
  <si>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</si>
  <si>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</si>
  <si>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</si>
  <si>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</si>
  <si>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</si>
  <si>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</si>
  <si>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</si>
  <si>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</si>
  <si>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</si>
  <si>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</si>
  <si>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</si>
  <si>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</si>
  <si>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</si>
  <si>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</si>
  <si>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</si>
  <si>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</si>
  <si>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</si>
  <si>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</si>
  <si>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</si>
  <si>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</si>
  <si>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</si>
  <si>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</si>
  <si>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</si>
  <si>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</si>
  <si>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</si>
  <si>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</si>
  <si>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</si>
  <si>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</si>
  <si>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</si>
  <si>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</si>
  <si>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</si>
  <si>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</si>
  <si>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</si>
  <si>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</si>
  <si>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</si>
  <si>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</si>
  <si>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</si>
  <si>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</si>
  <si>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</si>
  <si>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</si>
  <si>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</si>
  <si>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</si>
  <si>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</si>
  <si>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</si>
  <si>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</si>
  <si>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</si>
  <si>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</si>
  <si>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</si>
  <si>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</si>
  <si>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</si>
  <si>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</si>
  <si>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</si>
  <si>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</si>
  <si>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</si>
  <si>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</si>
  <si>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</si>
  <si>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</si>
  <si>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</si>
  <si>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</si>
  <si>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</si>
  <si>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</si>
  <si>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</si>
  <si>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</si>
  <si>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</si>
  <si>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</si>
  <si>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</si>
  <si>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</si>
  <si>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</si>
  <si>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</si>
  <si>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</si>
  <si>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</si>
  <si>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</si>
  <si>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</si>
  <si>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</si>
  <si>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</si>
  <si>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</si>
  <si>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</si>
  <si>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</si>
  <si>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</si>
  <si>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</si>
  <si>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</si>
  <si>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</si>
  <si>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</si>
  <si>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</si>
  <si>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</si>
  <si>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</si>
  <si>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</si>
  <si>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</si>
  <si>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</si>
  <si>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</si>
  <si>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</si>
  <si>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</si>
  <si>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</si>
  <si>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</si>
  <si>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</si>
  <si>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</si>
  <si>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</si>
  <si>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</si>
  <si>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</si>
  <si>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</si>
  <si>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</si>
  <si>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</si>
  <si>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</si>
  <si>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</si>
  <si>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</si>
  <si>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</si>
  <si>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</si>
  <si>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</si>
  <si>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</si>
  <si>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</si>
  <si>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</si>
  <si>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</si>
  <si>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</si>
  <si>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</si>
  <si>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</si>
  <si>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</si>
  <si>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</si>
  <si>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</si>
  <si>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</si>
  <si>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</si>
  <si>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</si>
  <si>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</si>
  <si>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</si>
  <si>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</si>
  <si>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</si>
  <si>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</si>
  <si>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</si>
  <si>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</si>
  <si>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</si>
  <si>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</si>
  <si>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</si>
  <si>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</si>
  <si>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</si>
  <si>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</si>
  <si>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</si>
  <si>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</si>
  <si>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</si>
  <si>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</si>
  <si>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</si>
  <si>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</si>
  <si>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</si>
  <si>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</si>
  <si>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</si>
  <si>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</si>
  <si>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</si>
  <si>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</si>
  <si>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</si>
  <si>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</si>
  <si>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</si>
  <si>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</si>
  <si>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</si>
  <si>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</si>
  <si>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</si>
  <si>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</si>
  <si>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</si>
  <si>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</si>
  <si>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</si>
  <si>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</si>
  <si>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</si>
  <si>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</si>
  <si>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</si>
  <si>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</si>
  <si>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</si>
  <si>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</si>
  <si>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</si>
  <si>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</si>
  <si>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</si>
  <si>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</si>
  <si>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</si>
  <si>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</si>
  <si>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</si>
  <si>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</si>
  <si>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</si>
  <si>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</si>
  <si>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</si>
  <si>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</si>
  <si>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</si>
  <si>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</si>
  <si>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</si>
  <si>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</si>
  <si>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</si>
  <si>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</si>
  <si>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</si>
  <si>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</si>
  <si>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</si>
  <si>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</si>
  <si>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</si>
  <si>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</si>
  <si>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</si>
  <si>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</si>
  <si>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</si>
  <si>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</si>
  <si>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</si>
  <si>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</si>
  <si>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</si>
  <si>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</si>
  <si>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</si>
  <si>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</si>
  <si>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</si>
  <si>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</si>
  <si>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</si>
  <si>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</si>
  <si>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</si>
  <si>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</si>
  <si>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</si>
  <si>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</si>
  <si>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</si>
  <si>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</si>
  <si>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</si>
  <si>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</si>
  <si>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</si>
  <si>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</si>
  <si>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</si>
  <si>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</si>
  <si>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</si>
  <si>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</si>
  <si>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</si>
  <si>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</si>
  <si>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</si>
  <si>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</si>
  <si>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</si>
  <si>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</si>
  <si>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</si>
  <si>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</si>
  <si>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</si>
  <si>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</si>
  <si>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</si>
  <si>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</si>
  <si>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</si>
  <si>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</si>
  <si>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</si>
  <si>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</si>
  <si>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</si>
  <si>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</si>
  <si>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</si>
  <si>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</si>
  <si>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</si>
  <si>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</si>
  <si>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</si>
  <si>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</si>
  <si>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</si>
  <si>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</si>
  <si>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</si>
  <si>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</si>
  <si>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</si>
  <si>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</si>
  <si>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</si>
  <si>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</si>
  <si>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</si>
  <si>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</si>
  <si>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</si>
  <si>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</si>
  <si>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</si>
  <si>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</si>
  <si>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</si>
  <si>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</si>
  <si>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</si>
  <si>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</si>
  <si>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</si>
  <si>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</si>
  <si>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</si>
  <si>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</si>
  <si>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</si>
  <si>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</si>
  <si>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</si>
  <si>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</si>
  <si>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</si>
  <si>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</si>
  <si>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</si>
  <si>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</si>
  <si>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</si>
  <si>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</si>
  <si>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</si>
  <si>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</si>
  <si>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</si>
  <si>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</si>
  <si>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</si>
  <si>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</si>
  <si>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</si>
  <si>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</si>
  <si>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</si>
  <si>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</si>
  <si>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</si>
  <si>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</si>
  <si>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</si>
  <si>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</si>
  <si>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</si>
  <si>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</si>
  <si>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</si>
  <si>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</si>
  <si>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</si>
  <si>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</si>
  <si>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</si>
  <si>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</si>
  <si>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</si>
  <si>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</si>
  <si>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</si>
  <si>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</si>
  <si>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</si>
  <si>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</si>
  <si>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</si>
  <si>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</si>
  <si>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</si>
  <si>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</si>
  <si>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</si>
  <si>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</si>
  <si>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</si>
  <si>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</si>
  <si>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</si>
  <si>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</si>
  <si>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</si>
  <si>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</si>
  <si>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</si>
  <si>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</si>
  <si>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</si>
  <si>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</si>
  <si>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</si>
  <si>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</si>
  <si>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</si>
  <si>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</si>
  <si>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</si>
  <si>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</si>
  <si>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</si>
  <si>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</si>
  <si>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</si>
  <si>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</si>
  <si>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</si>
  <si>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</si>
  <si>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</si>
  <si>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</si>
  <si>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</si>
  <si>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</si>
  <si>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</si>
  <si>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</si>
  <si>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</si>
  <si>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</si>
  <si>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</si>
  <si>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</si>
  <si>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</si>
  <si>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</si>
  <si>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</si>
  <si>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</si>
  <si>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</si>
  <si>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</si>
  <si>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</si>
  <si>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</si>
  <si>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</si>
  <si>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</si>
  <si>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</si>
  <si>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</si>
  <si>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</si>
  <si>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</si>
  <si>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</si>
  <si>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</si>
  <si>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</si>
  <si>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</si>
  <si>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</si>
  <si>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</si>
  <si>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</si>
  <si>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</si>
  <si>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</si>
  <si>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</si>
  <si>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</si>
  <si>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</si>
  <si>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</si>
  <si>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</si>
  <si>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</si>
  <si>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</si>
  <si>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</si>
  <si>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</si>
  <si>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</si>
  <si>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</si>
  <si>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</si>
  <si>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</si>
  <si>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</si>
  <si>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</si>
  <si>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</si>
  <si>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</si>
  <si>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</si>
  <si>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</si>
  <si>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</si>
  <si>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</si>
  <si>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</si>
  <si>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</si>
  <si>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</si>
  <si>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</si>
  <si>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</si>
  <si>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</si>
  <si>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</si>
  <si>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</si>
  <si>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</si>
  <si>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</si>
  <si>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</si>
  <si>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</si>
  <si>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</si>
  <si>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</si>
  <si>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</si>
  <si>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</si>
  <si>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</si>
  <si>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</si>
  <si>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</si>
  <si>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</si>
  <si>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</si>
  <si>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</si>
  <si>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</si>
  <si>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</si>
  <si>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</si>
  <si>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</si>
  <si>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</si>
  <si>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</si>
  <si>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</si>
  <si>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</si>
  <si>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</si>
  <si>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</si>
  <si>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</si>
  <si>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</si>
  <si>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</si>
  <si>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</si>
  <si>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</si>
  <si>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</si>
  <si>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</si>
  <si>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</si>
  <si>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</si>
  <si>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</si>
  <si>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</si>
  <si>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</si>
  <si>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</si>
  <si>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</si>
  <si>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</si>
  <si>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</si>
  <si>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</si>
  <si>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</si>
  <si>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</si>
  <si>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</si>
  <si>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</si>
  <si>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</si>
  <si>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</si>
  <si>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</si>
  <si>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</si>
  <si>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</si>
  <si>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</si>
  <si>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</si>
  <si>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</si>
  <si>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</si>
  <si>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</si>
  <si>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</si>
  <si>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</si>
  <si>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</si>
  <si>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</si>
  <si>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</si>
  <si>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</si>
  <si>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</si>
  <si>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</si>
  <si>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</si>
  <si>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</si>
  <si>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</si>
  <si>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</si>
  <si>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</si>
  <si>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</si>
  <si>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</si>
  <si>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</si>
  <si>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</si>
  <si>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</si>
  <si>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</si>
  <si>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</si>
  <si>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</si>
  <si>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</si>
  <si>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</si>
  <si>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</si>
  <si>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</si>
  <si>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</si>
  <si>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</si>
  <si>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</si>
  <si>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</si>
  <si>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</si>
  <si>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</si>
  <si>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</si>
  <si>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</si>
  <si>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</si>
  <si>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</si>
  <si>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</si>
  <si>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</si>
  <si>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</si>
  <si>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</si>
  <si>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</si>
  <si>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</si>
  <si>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</si>
  <si>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</si>
  <si>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</si>
  <si>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</si>
  <si>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</si>
  <si>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</si>
  <si>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</si>
  <si>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</si>
  <si>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</si>
  <si>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</si>
  <si>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</si>
  <si>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</si>
  <si>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</si>
  <si>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</si>
  <si>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</si>
  <si>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</si>
  <si>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</si>
  <si>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</si>
  <si>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</si>
  <si>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</si>
  <si>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</si>
  <si>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</si>
  <si>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</si>
  <si>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</si>
  <si>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</si>
  <si>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</si>
  <si>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</si>
  <si>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</si>
  <si>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</si>
  <si>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</si>
  <si>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</si>
  <si>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</si>
  <si>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</si>
  <si>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</si>
  <si>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</si>
  <si>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</si>
  <si>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</si>
  <si>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</si>
  <si>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</si>
  <si>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</si>
  <si>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</si>
  <si>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</si>
  <si>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</si>
  <si>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</si>
  <si>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</si>
  <si>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</si>
  <si>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</si>
  <si>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</si>
  <si>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</si>
  <si>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</si>
  <si>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</si>
  <si>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</si>
  <si>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</si>
  <si>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</si>
  <si>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</si>
  <si>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</si>
  <si>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</si>
  <si>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</si>
  <si>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</si>
  <si>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</si>
  <si>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</si>
  <si>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</si>
  <si>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</si>
  <si>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</si>
  <si>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</si>
  <si>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</si>
  <si>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</si>
  <si>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</si>
  <si>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</si>
  <si>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</si>
  <si>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</si>
  <si>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</si>
  <si>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</si>
  <si>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</si>
  <si>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</si>
  <si>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</si>
  <si>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</si>
  <si>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</si>
  <si>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</si>
  <si>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</si>
  <si>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</si>
  <si>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</si>
  <si>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</si>
  <si>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</si>
  <si>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</si>
  <si>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</si>
  <si>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</si>
  <si>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</si>
  <si>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</si>
  <si>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</si>
  <si>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</si>
  <si>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</si>
  <si>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</si>
  <si>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</si>
  <si>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</si>
  <si>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</si>
  <si>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</si>
  <si>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</si>
  <si>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</si>
  <si>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</si>
  <si>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</si>
  <si>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</si>
  <si>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</si>
  <si>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</si>
  <si>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</si>
  <si>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</si>
  <si>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</si>
  <si>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</si>
  <si>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</si>
  <si>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</si>
  <si>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</si>
  <si>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</si>
  <si>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</si>
  <si>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</si>
  <si>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</si>
  <si>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</si>
  <si>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</si>
  <si>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</si>
  <si>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</si>
  <si>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</si>
  <si>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</si>
  <si>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</si>
  <si>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</si>
  <si>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</si>
  <si>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</si>
  <si>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</si>
  <si>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</si>
  <si>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</si>
  <si>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</si>
  <si>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</si>
  <si>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</si>
  <si>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</si>
  <si>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</si>
  <si>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</si>
  <si>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</si>
  <si>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</si>
  <si>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</si>
  <si>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</si>
  <si>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</si>
  <si>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</si>
  <si>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</si>
  <si>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</si>
  <si>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</si>
  <si>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</si>
  <si>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</si>
  <si>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</si>
  <si>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</si>
  <si>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</si>
  <si>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</si>
  <si>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</si>
  <si>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</si>
  <si>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</si>
  <si>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</si>
  <si>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</si>
  <si>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</si>
  <si>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</si>
  <si>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</si>
  <si>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</si>
  <si>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</si>
  <si>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</si>
  <si>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</si>
  <si>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</si>
  <si>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</si>
  <si>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</si>
  <si>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</si>
  <si>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</si>
  <si>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</si>
  <si>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</si>
  <si>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</si>
  <si>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</si>
  <si>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</si>
  <si>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</si>
  <si>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</si>
  <si>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</si>
  <si>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</si>
  <si>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</si>
  <si>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</si>
  <si>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</si>
  <si>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</si>
  <si>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</si>
  <si>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</si>
  <si>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</si>
  <si>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</si>
  <si>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</si>
  <si>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</si>
  <si>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</si>
  <si>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</si>
  <si>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</si>
  <si>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</si>
  <si>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</si>
  <si>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</si>
  <si>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</si>
  <si>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</si>
  <si>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</si>
  <si>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</si>
  <si>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</si>
  <si>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</si>
  <si>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</si>
  <si>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</si>
  <si>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</si>
  <si>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</si>
  <si>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</si>
  <si>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</si>
  <si>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</si>
  <si>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</si>
  <si>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</si>
  <si>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</si>
  <si>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</si>
  <si>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</si>
  <si>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</si>
  <si>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</si>
  <si>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</si>
  <si>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</si>
  <si>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</si>
  <si>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</si>
  <si>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</si>
  <si>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</si>
  <si>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</si>
  <si>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</si>
  <si>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</si>
  <si>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</si>
  <si>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</si>
  <si>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</si>
  <si>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</si>
  <si>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</si>
  <si>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</si>
  <si>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</si>
  <si>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</si>
  <si>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</si>
  <si>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</si>
  <si>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</si>
  <si>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</si>
  <si>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</si>
  <si>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</si>
  <si>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</si>
  <si>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</si>
  <si>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</si>
  <si>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</si>
  <si>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</si>
  <si>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</si>
  <si>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</si>
  <si>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</si>
  <si>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</si>
  <si>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</si>
  <si>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</si>
  <si>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</si>
  <si>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</si>
  <si>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</si>
  <si>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</si>
  <si>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</si>
  <si>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</si>
  <si>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</si>
  <si>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</si>
  <si>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</si>
  <si>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</si>
  <si>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</si>
  <si>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</si>
  <si>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</si>
  <si>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</si>
  <si>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</si>
  <si>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</si>
  <si>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</si>
  <si>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</si>
  <si>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</si>
  <si>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</si>
  <si>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</si>
  <si>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</si>
  <si>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</si>
  <si>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</si>
  <si>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</si>
  <si>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</si>
  <si>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</si>
  <si>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</si>
  <si>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</si>
  <si>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</si>
  <si>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</si>
  <si>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</si>
  <si>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</si>
  <si>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</si>
  <si>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</si>
  <si>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</si>
  <si>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</si>
  <si>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</si>
  <si>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</si>
  <si>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</si>
  <si>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</si>
  <si>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</si>
  <si>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</si>
  <si>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</si>
  <si>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</si>
  <si>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</si>
  <si>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</si>
  <si>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</si>
  <si>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</si>
  <si>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</si>
  <si>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</si>
  <si>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</si>
  <si>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</si>
  <si>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</si>
  <si>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</si>
  <si>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</si>
  <si>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</si>
  <si>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</si>
  <si>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</si>
  <si>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</si>
  <si>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</si>
  <si>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</si>
  <si>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</si>
  <si>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</si>
  <si>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</si>
  <si>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</si>
  <si>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</si>
  <si>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</si>
  <si>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</si>
  <si>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</si>
  <si>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</si>
  <si>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</si>
  <si>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</si>
  <si>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</si>
  <si>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</si>
  <si>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</si>
  <si>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</si>
  <si>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</si>
  <si>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</si>
  <si>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</si>
  <si>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</si>
  <si>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</si>
  <si>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</si>
  <si>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</si>
  <si>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</si>
  <si>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</si>
  <si>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</si>
  <si>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</si>
  <si>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</si>
  <si>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</si>
  <si>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</si>
  <si>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</si>
  <si>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</si>
  <si>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</si>
  <si>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</si>
  <si>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</si>
  <si>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</si>
  <si>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</si>
  <si>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</si>
  <si>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</si>
  <si>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</si>
  <si>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</si>
  <si>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</si>
  <si>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</si>
  <si>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</si>
  <si>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</si>
  <si>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</si>
  <si>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</si>
  <si>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</si>
  <si>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</si>
  <si>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</si>
  <si>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</si>
  <si>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</si>
  <si>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</si>
  <si>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</si>
  <si>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</si>
  <si>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</si>
  <si>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</si>
  <si>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</si>
  <si>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</si>
  <si>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</si>
  <si>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</si>
  <si>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</si>
  <si>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</si>
  <si>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</si>
  <si>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</si>
  <si>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</si>
  <si>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</si>
  <si>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</si>
  <si>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</si>
  <si>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</si>
  <si>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</si>
  <si>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</si>
  <si>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</si>
  <si>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</si>
  <si>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</si>
  <si>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</si>
  <si>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</si>
  <si>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</si>
  <si>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</si>
  <si>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</si>
  <si>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</si>
  <si>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</si>
  <si>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</si>
  <si>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</si>
  <si>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</si>
  <si>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</si>
  <si>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</si>
  <si>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</si>
  <si>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</si>
  <si>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</si>
  <si>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</si>
  <si>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</si>
  <si>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</si>
  <si>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</si>
  <si>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</si>
  <si>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</si>
  <si>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</si>
  <si>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</si>
  <si>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</si>
  <si>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</si>
  <si>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</si>
  <si>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</si>
  <si>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</si>
  <si>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</si>
  <si>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</si>
  <si>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</si>
  <si>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</si>
  <si>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</si>
  <si>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</si>
  <si>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</si>
  <si>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</si>
  <si>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</si>
  <si>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</si>
  <si>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</si>
  <si>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</si>
  <si>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</si>
  <si>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</si>
  <si>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</si>
  <si>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</si>
  <si>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</si>
  <si>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</si>
  <si>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</si>
  <si>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</si>
  <si>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</si>
  <si>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</si>
  <si>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</si>
  <si>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</si>
  <si>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</si>
  <si>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</si>
  <si>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</si>
  <si>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</si>
  <si>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</si>
  <si>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</si>
  <si>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</si>
  <si>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</si>
  <si>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</si>
  <si>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</si>
  <si>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</si>
  <si>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</si>
  <si>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</si>
  <si>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</si>
  <si>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</si>
  <si>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</si>
  <si>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</si>
  <si>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</si>
  <si>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</si>
  <si>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</si>
  <si>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</si>
  <si>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</si>
  <si>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</si>
  <si>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</si>
  <si>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</si>
  <si>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</si>
  <si>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</si>
  <si>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</si>
  <si>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</si>
  <si>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</si>
  <si>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</si>
  <si>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</si>
  <si>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</si>
  <si>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</si>
  <si>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</si>
  <si>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</si>
  <si>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</si>
  <si>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</si>
  <si>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</si>
  <si>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</si>
  <si>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</si>
  <si>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</si>
  <si>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</si>
  <si>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</si>
  <si>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</si>
  <si>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</si>
  <si>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</si>
  <si>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</si>
  <si>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</si>
  <si>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</si>
  <si>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</si>
  <si>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</si>
  <si>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</si>
  <si>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</si>
  <si>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</si>
  <si>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</si>
  <si>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</si>
  <si>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</si>
  <si>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</si>
  <si>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</si>
  <si>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</si>
  <si>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</si>
  <si>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</si>
  <si>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</si>
  <si>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</si>
  <si>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</si>
  <si>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</si>
  <si>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</si>
  <si>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</si>
  <si>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</si>
  <si>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</si>
  <si>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</si>
  <si>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</si>
  <si>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</si>
  <si>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</si>
  <si>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</si>
  <si>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</si>
  <si>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</si>
  <si>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</si>
  <si>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</si>
  <si>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</si>
  <si>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</si>
  <si>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</si>
  <si>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</si>
  <si>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</si>
  <si>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</si>
  <si>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</si>
  <si>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</si>
  <si>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</si>
  <si>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</si>
  <si>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</si>
  <si>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</si>
  <si>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</si>
  <si>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</si>
  <si>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</si>
  <si>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</si>
  <si>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</si>
  <si>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</si>
  <si>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</si>
  <si>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</si>
  <si>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</si>
  <si>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</si>
  <si>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</si>
  <si>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</si>
  <si>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</si>
  <si>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</si>
  <si>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</si>
  <si>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</si>
  <si>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</si>
  <si>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</si>
  <si>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</si>
  <si>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</si>
  <si>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</si>
  <si>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</si>
  <si>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</si>
  <si>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</si>
  <si>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</si>
  <si>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</si>
  <si>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</si>
  <si>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</si>
  <si>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</si>
  <si>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</si>
  <si>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</si>
  <si>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</si>
  <si>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</si>
  <si>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</si>
  <si>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</si>
  <si>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</si>
  <si>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</si>
  <si>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</si>
  <si>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</si>
  <si>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</si>
  <si>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</si>
  <si>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</si>
  <si>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</si>
  <si>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</si>
  <si>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</si>
  <si>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</si>
  <si>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</si>
  <si>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</si>
  <si>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</si>
  <si>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</si>
  <si>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</si>
  <si>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</si>
  <si>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</si>
  <si>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</si>
  <si>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</si>
  <si>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</si>
  <si>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</si>
  <si>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</si>
  <si>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</si>
  <si>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</si>
  <si>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</si>
  <si>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</si>
  <si>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</si>
  <si>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</si>
  <si>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</si>
  <si>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</si>
  <si>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</si>
  <si>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</si>
  <si>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</si>
  <si>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</si>
  <si>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</si>
  <si>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</si>
  <si>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</si>
  <si>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</si>
  <si>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</si>
  <si>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</si>
  <si>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</si>
  <si>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</si>
  <si>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</si>
  <si>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</si>
  <si>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</si>
  <si>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</si>
  <si>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</si>
  <si>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</si>
  <si>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</si>
  <si>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</si>
  <si>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</si>
  <si>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</si>
  <si>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</si>
  <si>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</si>
  <si>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</si>
  <si>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</si>
  <si>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</si>
  <si>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</si>
  <si>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</si>
  <si>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</si>
  <si>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</si>
  <si>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</si>
  <si>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</si>
  <si>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</si>
  <si>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</si>
  <si>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</si>
  <si>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</si>
  <si>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</si>
  <si>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</si>
  <si>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</si>
  <si>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</si>
  <si>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</si>
  <si>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</si>
  <si>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</si>
  <si>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</si>
  <si>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</si>
  <si>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</si>
  <si>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</si>
  <si>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</si>
  <si>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</si>
  <si>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</si>
  <si>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</si>
  <si>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</si>
  <si>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</si>
  <si>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</si>
  <si>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</si>
  <si>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</si>
  <si>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</si>
  <si>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</si>
  <si>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</si>
  <si>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</si>
  <si>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</si>
  <si>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</si>
  <si>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</si>
  <si>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</si>
  <si>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</si>
  <si>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</si>
  <si>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</si>
  <si>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</si>
  <si>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</si>
  <si>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</si>
  <si>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</si>
  <si>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</si>
  <si>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</si>
  <si>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</si>
  <si>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</si>
  <si>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</si>
  <si>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</si>
  <si>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</si>
  <si>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</si>
  <si>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</si>
  <si>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</si>
  <si>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</si>
  <si>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</si>
  <si>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</si>
  <si>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</si>
  <si>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</si>
  <si>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</si>
  <si>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</si>
  <si>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</si>
  <si>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</si>
  <si>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</si>
  <si>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</si>
  <si>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</si>
  <si>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</si>
  <si>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</si>
  <si>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</si>
  <si>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</si>
  <si>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</si>
  <si>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</si>
  <si>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</si>
  <si>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</si>
  <si>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</si>
  <si>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</si>
  <si>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</si>
  <si>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</si>
  <si>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</si>
  <si>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</si>
  <si>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</si>
  <si>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</si>
  <si>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</si>
  <si>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</si>
  <si>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</si>
  <si>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</si>
  <si>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</si>
  <si>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</si>
  <si>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</si>
  <si>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</si>
  <si>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</si>
  <si>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</si>
  <si>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</si>
  <si>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</si>
  <si>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</si>
  <si>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</si>
  <si>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</si>
  <si>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</si>
  <si>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</si>
  <si>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</si>
  <si>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</si>
  <si>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</si>
  <si>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</si>
  <si>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</si>
  <si>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</si>
  <si>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</si>
  <si>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</si>
  <si>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</si>
  <si>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</si>
  <si>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</si>
  <si>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</si>
  <si>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</si>
  <si>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</si>
  <si>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</si>
  <si>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</si>
  <si>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</si>
  <si>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</si>
  <si>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</si>
  <si>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</si>
  <si>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</si>
  <si>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</si>
  <si>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</si>
  <si>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</si>
  <si>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</si>
  <si>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</si>
  <si>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</si>
  <si>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</si>
  <si>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</si>
  <si>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</si>
  <si>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</si>
  <si>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</si>
  <si>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</si>
  <si>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</si>
  <si>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</si>
  <si>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</si>
  <si>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</si>
  <si>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</si>
  <si>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</si>
  <si>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</si>
  <si>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</si>
  <si>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</si>
  <si>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</si>
  <si>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</si>
  <si>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</si>
  <si>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</si>
  <si>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</si>
  <si>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</si>
  <si>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</si>
  <si>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</si>
  <si>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</si>
  <si>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</si>
  <si>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</si>
  <si>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</si>
  <si>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</si>
  <si>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</si>
  <si>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</si>
  <si>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</si>
  <si>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</si>
  <si>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</si>
  <si>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</si>
  <si>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</si>
  <si>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</si>
  <si>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</si>
  <si>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</si>
  <si>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</si>
  <si>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</si>
  <si>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</si>
  <si>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</si>
  <si>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</si>
  <si>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</si>
  <si>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</si>
  <si>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</si>
  <si>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</si>
  <si>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</si>
  <si>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</si>
  <si>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</si>
  <si>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</si>
  <si>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</si>
  <si>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</si>
  <si>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</si>
  <si>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</si>
  <si>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</si>
  <si>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</si>
  <si>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</si>
  <si>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</si>
  <si>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</si>
  <si>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</si>
  <si>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</si>
  <si>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</si>
  <si>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</si>
  <si>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</si>
  <si>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</si>
  <si>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</si>
  <si>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</si>
  <si>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</si>
  <si>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</si>
  <si>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</si>
  <si>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</si>
  <si>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</si>
  <si>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</si>
  <si>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</si>
  <si>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</si>
  <si>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</si>
  <si>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</si>
  <si>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</si>
  <si>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</si>
  <si>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</si>
  <si>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</si>
  <si>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</si>
  <si>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</si>
  <si>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</si>
  <si>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</si>
  <si>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</si>
  <si>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</si>
  <si>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</si>
  <si>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</si>
  <si>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</si>
  <si>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</si>
  <si>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</si>
  <si>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</si>
  <si>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</si>
  <si>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</si>
  <si>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</si>
  <si>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</si>
  <si>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</si>
  <si>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</si>
  <si>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</si>
  <si>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</si>
  <si>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</si>
  <si>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</si>
  <si>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</si>
  <si>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</si>
  <si>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</si>
  <si>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</si>
  <si>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</si>
  <si>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</si>
  <si>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</si>
  <si>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</si>
  <si>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</si>
  <si>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</si>
  <si>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</si>
  <si>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</si>
  <si>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</si>
  <si>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</si>
  <si>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</si>
  <si>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</si>
  <si>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</si>
  <si>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</si>
  <si>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</si>
  <si>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</si>
  <si>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</si>
  <si>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</si>
  <si>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</si>
  <si>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</si>
  <si>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</si>
  <si>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</si>
  <si>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</si>
  <si>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</si>
  <si>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</si>
  <si>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</si>
  <si>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</si>
  <si>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</si>
  <si>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</si>
  <si>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</si>
  <si>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</si>
  <si>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</si>
  <si>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</si>
  <si>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</si>
  <si>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</si>
  <si>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</si>
  <si>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</si>
  <si>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</si>
  <si>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</si>
  <si>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</si>
  <si>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</si>
  <si>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</si>
  <si>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</si>
  <si>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</si>
  <si>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</si>
  <si>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</si>
  <si>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</si>
  <si>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</si>
  <si>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</si>
  <si>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</si>
  <si>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</si>
  <si>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</si>
  <si>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</si>
  <si>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</si>
  <si>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</si>
  <si>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</si>
  <si>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</si>
  <si>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</si>
  <si>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</si>
  <si>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</si>
  <si>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</si>
  <si>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</si>
  <si>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</si>
  <si>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</si>
  <si>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</si>
  <si>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</si>
  <si>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</si>
  <si>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</si>
  <si>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</si>
  <si>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</si>
  <si>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</si>
  <si>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</si>
  <si>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</si>
  <si>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</si>
  <si>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</si>
  <si>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</si>
  <si>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</si>
  <si>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</si>
  <si>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</si>
  <si>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</si>
  <si>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</si>
  <si>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</si>
  <si>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</si>
  <si>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</si>
  <si>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</si>
  <si>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</si>
  <si>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</si>
  <si>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</si>
  <si>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</si>
  <si>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</si>
  <si>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</si>
  <si>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</si>
  <si>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</si>
  <si>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</si>
  <si>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</si>
  <si>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</si>
  <si>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</si>
  <si>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</si>
  <si>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</si>
  <si>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</si>
  <si>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</si>
  <si>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</si>
  <si>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</si>
  <si>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</si>
  <si>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</si>
  <si>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</si>
  <si>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</si>
  <si>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</si>
  <si>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</si>
  <si>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</si>
  <si>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</si>
  <si>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</si>
  <si>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</si>
  <si>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</si>
  <si>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</si>
  <si>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</si>
  <si>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</si>
  <si>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</si>
  <si>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</si>
  <si>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</si>
  <si>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</si>
  <si>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</si>
  <si>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</si>
  <si>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</si>
  <si>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</si>
  <si>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</si>
  <si>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</si>
  <si>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</si>
  <si>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</si>
  <si>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</si>
  <si>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</si>
  <si>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</si>
  <si>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</si>
  <si>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</si>
  <si>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</si>
  <si>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</si>
  <si>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</si>
  <si>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</si>
  <si>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</si>
  <si>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</si>
  <si>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</si>
  <si>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</si>
  <si>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</si>
  <si>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</si>
  <si>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</si>
  <si>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</si>
  <si>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</si>
  <si>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</si>
  <si>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</si>
  <si>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</si>
  <si>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</si>
  <si>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</si>
  <si>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</si>
  <si>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</si>
  <si>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</si>
  <si>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</si>
  <si>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</si>
  <si>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</si>
  <si>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</si>
  <si>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</si>
  <si>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</si>
  <si>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</si>
  <si>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</si>
  <si>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</si>
  <si>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</si>
  <si>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</si>
  <si>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</si>
  <si>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</si>
  <si>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</si>
  <si>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</si>
  <si>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</si>
  <si>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</si>
  <si>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</si>
  <si>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</si>
  <si>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</si>
  <si>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</si>
  <si>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</si>
  <si>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</si>
  <si>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</si>
  <si>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</si>
  <si>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</si>
  <si>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</si>
  <si>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</si>
  <si>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</si>
  <si>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</si>
  <si>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</si>
  <si>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</si>
  <si>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</si>
  <si>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</si>
  <si>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</si>
  <si>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</si>
  <si>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</si>
  <si>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</si>
  <si>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</si>
  <si>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</si>
  <si>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</si>
  <si>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</si>
  <si>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</si>
  <si>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</si>
  <si>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</si>
  <si>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</si>
  <si>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</si>
  <si>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</si>
  <si>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</si>
  <si>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</si>
  <si>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</si>
  <si>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</si>
  <si>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</si>
  <si>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</si>
  <si>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</si>
  <si>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</si>
  <si>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</si>
  <si>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</si>
  <si>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</si>
  <si>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</si>
  <si>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</si>
  <si>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</si>
  <si>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</si>
  <si>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</si>
  <si>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</si>
  <si>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</si>
  <si>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</si>
  <si>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</si>
  <si>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</si>
  <si>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</si>
  <si>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</si>
  <si>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</si>
  <si>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</si>
  <si>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</si>
  <si>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</si>
  <si>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</si>
  <si>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</si>
  <si>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</si>
  <si>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</si>
  <si>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</si>
  <si>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</si>
  <si>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</si>
  <si>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</si>
  <si>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</si>
  <si>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</si>
  <si>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</si>
  <si>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</si>
  <si>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</si>
  <si>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</si>
  <si>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</si>
  <si>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</si>
  <si>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</si>
  <si>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</si>
  <si>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</si>
  <si>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</si>
  <si>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</si>
  <si>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</si>
  <si>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</si>
  <si>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</si>
  <si>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</si>
  <si>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</si>
  <si>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</si>
  <si>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</si>
  <si>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</si>
  <si>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</si>
  <si>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</si>
  <si>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</si>
  <si>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</si>
  <si>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</si>
  <si>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</si>
  <si>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</si>
  <si>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</si>
  <si>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</si>
  <si>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</si>
  <si>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</si>
  <si>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</si>
  <si>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</si>
  <si>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</si>
  <si>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</si>
  <si>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</si>
  <si>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</si>
  <si>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</si>
  <si>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</si>
  <si>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</si>
  <si>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</si>
  <si>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</si>
  <si>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</si>
  <si>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</si>
  <si>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</si>
  <si>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</si>
  <si>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</si>
  <si>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</si>
  <si>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</si>
  <si>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</si>
  <si>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</si>
  <si>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</si>
  <si>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</si>
  <si>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</si>
  <si>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</si>
  <si>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</si>
  <si>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</si>
  <si>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</si>
  <si>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</si>
  <si>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</si>
  <si>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</si>
  <si>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</si>
  <si>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</si>
  <si>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</si>
  <si>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</si>
  <si>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</si>
  <si>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</si>
  <si>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</si>
  <si>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</si>
  <si>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</si>
  <si>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</si>
  <si>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</si>
  <si>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</si>
  <si>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</si>
  <si>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</si>
  <si>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</si>
  <si>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</si>
  <si>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</si>
  <si>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</si>
  <si>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</si>
  <si>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</si>
  <si>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</si>
  <si>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</si>
  <si>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</si>
  <si>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</si>
  <si>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</si>
  <si>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</si>
  <si>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</si>
  <si>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</si>
  <si>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</si>
  <si>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</si>
  <si>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</si>
  <si>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</si>
  <si>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</si>
  <si>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</si>
  <si>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</si>
  <si>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</si>
  <si>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</si>
  <si>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</si>
  <si>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</si>
  <si>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</si>
  <si>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</si>
  <si>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</si>
  <si>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</si>
  <si>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</si>
  <si>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</si>
  <si>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</si>
  <si>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</si>
  <si>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</si>
  <si>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</si>
  <si>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</si>
  <si>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</si>
  <si>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</si>
  <si>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</si>
  <si>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</si>
  <si>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</si>
  <si>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</si>
  <si>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</si>
  <si>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</si>
  <si>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</si>
  <si>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</si>
  <si>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</si>
  <si>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</si>
  <si>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</si>
  <si>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</si>
  <si>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</si>
  <si>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</si>
  <si>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</si>
  <si>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</si>
  <si>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</si>
  <si>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</si>
  <si>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</si>
  <si>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</si>
  <si>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</si>
  <si>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</si>
  <si>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</si>
  <si>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</si>
  <si>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</si>
  <si>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</si>
  <si>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</si>
  <si>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</si>
  <si>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</si>
  <si>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</si>
  <si>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</si>
  <si>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</si>
  <si>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</si>
  <si>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</si>
  <si>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</si>
  <si>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</si>
  <si>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</si>
  <si>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</si>
  <si>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</si>
  <si>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</si>
  <si>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</si>
  <si>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</si>
  <si>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</si>
  <si>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</si>
  <si>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</si>
  <si>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</si>
  <si>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</si>
  <si>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</si>
  <si>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</si>
  <si>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</si>
  <si>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</si>
  <si>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</si>
  <si>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</si>
  <si>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</si>
  <si>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</si>
  <si>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</si>
  <si>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</si>
  <si>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</si>
  <si>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</si>
  <si>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</si>
  <si>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</si>
  <si>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</si>
  <si>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</si>
  <si>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</si>
  <si>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</si>
  <si>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</si>
  <si>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</si>
  <si>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</si>
  <si>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</si>
  <si>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</si>
  <si>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</si>
  <si>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</si>
  <si>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</si>
  <si>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</si>
  <si>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</si>
  <si>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</si>
  <si>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</si>
  <si>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</si>
  <si>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</si>
  <si>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</si>
  <si>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</si>
  <si>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</si>
  <si>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</si>
  <si>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</si>
  <si>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</si>
  <si>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</si>
  <si>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</si>
  <si>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</si>
  <si>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</si>
  <si>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</si>
  <si>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</si>
  <si>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</si>
  <si>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</si>
  <si>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</si>
  <si>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</si>
  <si>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</si>
  <si>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</si>
  <si>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</si>
  <si>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</si>
  <si>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</si>
  <si>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</si>
  <si>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</si>
  <si>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</si>
  <si>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</si>
  <si>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</si>
  <si>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</si>
  <si>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</si>
  <si>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</si>
  <si>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</si>
  <si>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</si>
  <si>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</si>
  <si>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</si>
  <si>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</si>
  <si>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</si>
  <si>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</si>
  <si>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</si>
  <si>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</si>
  <si>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</si>
  <si>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</si>
  <si>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</si>
  <si>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</si>
  <si>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</si>
  <si>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</si>
  <si>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</si>
  <si>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</si>
  <si>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</si>
  <si>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</si>
  <si>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</si>
  <si>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</si>
  <si>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</si>
  <si>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</si>
  <si>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</si>
  <si>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</si>
  <si>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</si>
  <si>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</si>
  <si>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</si>
  <si>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</si>
  <si>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</si>
  <si>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</si>
  <si>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</si>
  <si>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</si>
  <si>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</si>
  <si>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</si>
  <si>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</si>
  <si>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</si>
  <si>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</si>
  <si>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</si>
  <si>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</si>
  <si>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</si>
  <si>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</si>
  <si>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</si>
  <si>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</si>
  <si>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</si>
  <si>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</si>
  <si>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</si>
  <si>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</si>
  <si>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</si>
  <si>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</si>
  <si>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</si>
  <si>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</si>
  <si>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</si>
  <si>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</si>
  <si>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</si>
  <si>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</si>
  <si>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</si>
  <si>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</si>
  <si>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</si>
  <si>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</si>
  <si>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</si>
  <si>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</si>
  <si>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</si>
  <si>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</si>
  <si>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</si>
  <si>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</si>
  <si>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</si>
  <si>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</si>
  <si>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</si>
  <si>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</si>
  <si>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</si>
  <si>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</si>
  <si>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</si>
  <si>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</si>
  <si>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</si>
  <si>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</si>
  <si>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</si>
  <si>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</si>
  <si>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</si>
  <si>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</si>
  <si>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</si>
  <si>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</si>
  <si>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</si>
  <si>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</si>
  <si>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</si>
  <si>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</si>
  <si>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</si>
  <si>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</si>
  <si>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</si>
  <si>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</si>
  <si>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</si>
  <si>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</si>
  <si>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</si>
  <si>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</si>
  <si>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</si>
  <si>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</si>
  <si>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</si>
  <si>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</si>
  <si>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</si>
  <si>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</si>
  <si>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</si>
  <si>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</si>
  <si>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</si>
  <si>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</si>
  <si>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</si>
  <si>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</si>
  <si>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</si>
  <si>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</si>
  <si>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</si>
  <si>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</si>
  <si>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</si>
  <si>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</si>
  <si>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</si>
  <si>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</si>
  <si>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</si>
  <si>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</si>
  <si>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</si>
  <si>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</si>
  <si>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</si>
  <si>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</si>
  <si>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</si>
  <si>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</si>
  <si>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</si>
  <si>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</si>
  <si>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</si>
  <si>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</si>
  <si>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</si>
  <si>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</si>
  <si>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</si>
  <si>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</si>
  <si>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</si>
  <si>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</si>
  <si>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</si>
  <si>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</si>
  <si>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</si>
  <si>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</si>
  <si>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</si>
  <si>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</si>
  <si>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</si>
  <si>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</si>
  <si>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</si>
  <si>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</si>
  <si>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</si>
  <si>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</si>
  <si>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</si>
  <si>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</si>
  <si>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</si>
  <si>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</si>
  <si>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</si>
  <si>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</si>
  <si>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</si>
  <si>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</si>
  <si>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</si>
  <si>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</si>
  <si>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</si>
  <si>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</si>
  <si>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</si>
  <si>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</si>
  <si>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</si>
  <si>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</si>
  <si>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</si>
  <si>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</si>
  <si>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</si>
  <si>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</si>
  <si>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</si>
  <si>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</si>
  <si>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</si>
  <si>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</si>
  <si>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</si>
  <si>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</si>
  <si>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</si>
  <si>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</si>
  <si>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</si>
  <si>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</si>
  <si>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</si>
  <si>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</si>
  <si>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</si>
  <si>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</si>
  <si>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</si>
  <si>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</si>
  <si>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</si>
  <si>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</si>
  <si>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</si>
  <si>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</si>
  <si>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</si>
  <si>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</si>
  <si>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</si>
  <si>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</si>
  <si>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</si>
  <si>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</si>
  <si>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</si>
  <si>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</si>
  <si>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</si>
  <si>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</si>
  <si>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</si>
  <si>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</si>
  <si>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</si>
  <si>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</si>
  <si>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</si>
  <si>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</si>
  <si>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</si>
  <si>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</si>
  <si>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</si>
  <si>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</si>
  <si>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</si>
  <si>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</si>
  <si>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</si>
  <si>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</si>
  <si>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</si>
  <si>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</si>
  <si>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</si>
  <si>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</si>
  <si>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</si>
  <si>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</si>
  <si>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</si>
  <si>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</si>
  <si>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</si>
  <si>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</si>
  <si>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</si>
  <si>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</si>
  <si>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</si>
  <si>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</si>
  <si>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</si>
  <si>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</si>
  <si>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</si>
  <si>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</si>
  <si>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</si>
  <si>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</si>
  <si>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</si>
  <si>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</si>
  <si>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</si>
  <si>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</si>
  <si>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</si>
  <si>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</si>
  <si>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</si>
  <si>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</si>
  <si>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</si>
  <si>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</si>
  <si>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</si>
  <si>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</si>
  <si>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</si>
  <si>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</si>
  <si>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</si>
  <si>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</si>
  <si>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</si>
  <si>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</si>
  <si>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</si>
  <si>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</si>
  <si>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</si>
  <si>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</si>
  <si>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</si>
  <si>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</si>
  <si>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</si>
  <si>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</si>
  <si>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</si>
  <si>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</si>
  <si>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</si>
  <si>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</si>
  <si>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</si>
  <si>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</si>
  <si>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</si>
  <si>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</si>
  <si>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</si>
  <si>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</si>
  <si>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</si>
  <si>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</si>
  <si>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</si>
  <si>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</si>
  <si>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</si>
  <si>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</si>
  <si>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</si>
  <si>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</si>
  <si>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</si>
  <si>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</si>
  <si>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</si>
  <si>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</si>
  <si>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</si>
  <si>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</si>
  <si>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</si>
  <si>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</si>
  <si>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</si>
  <si>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</si>
  <si>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</si>
  <si>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</si>
  <si>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</si>
  <si>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</si>
  <si>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</si>
  <si>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</si>
  <si>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</si>
  <si>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</si>
  <si>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</si>
  <si>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</si>
  <si>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</si>
  <si>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</si>
  <si>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</si>
  <si>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</si>
  <si>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</si>
  <si>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</si>
  <si>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</si>
  <si>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</si>
  <si>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</si>
  <si>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</si>
  <si>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</si>
  <si>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</si>
  <si>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</si>
  <si>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</si>
  <si>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</si>
  <si>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</si>
  <si>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</si>
  <si>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</si>
  <si>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</si>
  <si>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</si>
  <si>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</si>
  <si>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</si>
  <si>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</si>
  <si>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</si>
  <si>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</si>
  <si>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</si>
  <si>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</si>
  <si>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</si>
  <si>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</si>
  <si>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</si>
  <si>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</si>
  <si>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</si>
  <si>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</si>
  <si>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</si>
  <si>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</si>
  <si>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</si>
  <si>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</si>
  <si>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</si>
  <si>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</si>
  <si>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</si>
  <si>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</si>
  <si>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</si>
  <si>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</si>
  <si>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</si>
  <si>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</si>
  <si>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</si>
  <si>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</si>
  <si>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</si>
  <si>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</si>
  <si>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</si>
  <si>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</si>
  <si>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</si>
  <si>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</si>
  <si>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</si>
  <si>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</si>
  <si>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</si>
  <si>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</si>
  <si>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</si>
  <si>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</si>
  <si>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</si>
  <si>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</si>
  <si>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</si>
  <si>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</si>
  <si>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</si>
  <si>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</si>
  <si>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</si>
  <si>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</si>
  <si>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</si>
  <si>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</si>
  <si>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</si>
  <si>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</si>
  <si>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</si>
  <si>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</si>
  <si>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</si>
  <si>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</si>
  <si>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</si>
  <si>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</si>
  <si>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</si>
  <si>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</si>
  <si>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</si>
  <si>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</si>
  <si>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</si>
  <si>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</si>
  <si>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</si>
  <si>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</si>
  <si>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</si>
  <si>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</si>
  <si>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</si>
  <si>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</si>
  <si>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</si>
  <si>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</si>
  <si>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</si>
  <si>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</si>
  <si>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</si>
  <si>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</si>
  <si>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</si>
  <si>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</si>
  <si>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</si>
  <si>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</si>
  <si>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</si>
  <si>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</si>
  <si>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</si>
  <si>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</si>
  <si>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</si>
  <si>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</si>
  <si>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</si>
  <si>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</si>
  <si>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</si>
  <si>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</si>
  <si>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</si>
  <si>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</si>
  <si>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</si>
  <si>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</si>
  <si>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</si>
  <si>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</si>
  <si>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</si>
  <si>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</si>
  <si>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</si>
  <si>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</si>
  <si>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</si>
  <si>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</si>
  <si>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</si>
  <si>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</si>
  <si>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</si>
  <si>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</si>
  <si>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</si>
  <si>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</si>
  <si>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</si>
  <si>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</si>
  <si>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</si>
  <si>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</si>
  <si>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</si>
  <si>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</si>
  <si>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</si>
  <si>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</si>
  <si>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</si>
  <si>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</si>
  <si>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</si>
  <si>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</si>
  <si>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</si>
  <si>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</si>
  <si>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</si>
  <si>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</si>
  <si>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</si>
  <si>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</si>
  <si>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</si>
  <si>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</si>
  <si>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</si>
  <si>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</si>
  <si>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</si>
  <si>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</si>
  <si>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</si>
  <si>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</si>
  <si>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</si>
  <si>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</si>
  <si>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</si>
  <si>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</si>
  <si>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</si>
  <si>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</si>
  <si>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</si>
  <si>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</si>
  <si>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</si>
  <si>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</si>
  <si>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</si>
  <si>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</si>
  <si>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</si>
  <si>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</si>
  <si>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</si>
  <si>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</si>
  <si>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</si>
  <si>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</si>
  <si>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</si>
  <si>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</si>
  <si>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</si>
  <si>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</si>
  <si>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</si>
  <si>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</si>
  <si>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</si>
  <si>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</si>
  <si>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</si>
  <si>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</si>
  <si>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</si>
  <si>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</si>
  <si>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</si>
  <si>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</si>
  <si>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</si>
  <si>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</si>
  <si>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</si>
  <si>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</si>
  <si>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</si>
  <si>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</si>
  <si>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</si>
  <si>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</si>
  <si>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</si>
  <si>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</si>
  <si>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</si>
  <si>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</si>
  <si>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</si>
  <si>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</si>
  <si>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</si>
  <si>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</si>
  <si>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</si>
  <si>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</si>
  <si>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</si>
  <si>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</si>
  <si>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</si>
  <si>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</si>
  <si>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</si>
  <si>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</si>
  <si>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</si>
  <si>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</si>
  <si>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</si>
  <si>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</si>
  <si>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</si>
  <si>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</si>
  <si>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</si>
  <si>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</si>
  <si>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</si>
  <si>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</si>
  <si>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</si>
  <si>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</si>
  <si>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</si>
  <si>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</si>
  <si>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</si>
  <si>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</si>
  <si>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</si>
  <si>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</si>
  <si>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</si>
  <si>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</si>
  <si>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</si>
  <si>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</si>
  <si>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</si>
  <si>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</si>
  <si>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</si>
  <si>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</si>
  <si>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</si>
  <si>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</si>
  <si>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</si>
  <si>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</si>
  <si>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</si>
  <si>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</si>
  <si>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</si>
  <si>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</si>
  <si>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</si>
  <si>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</si>
  <si>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</si>
  <si>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</si>
  <si>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</si>
  <si>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</si>
  <si>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</si>
  <si>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</si>
  <si>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</si>
  <si>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</si>
  <si>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</si>
  <si>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</si>
  <si>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</si>
  <si>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</si>
  <si>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</si>
  <si>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</si>
  <si>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</si>
  <si>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</si>
  <si>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</si>
  <si>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</si>
  <si>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</si>
  <si>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</si>
  <si>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</si>
  <si>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</si>
  <si>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</si>
  <si>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</si>
  <si>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</si>
  <si>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</si>
  <si>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</si>
  <si>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</si>
  <si>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</si>
  <si>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</si>
  <si>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</si>
  <si>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</si>
  <si>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</si>
  <si>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</si>
  <si>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</si>
  <si>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</si>
  <si>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</si>
  <si>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</si>
  <si>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</si>
  <si>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</si>
  <si>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</si>
  <si>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</si>
  <si>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</si>
  <si>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</si>
  <si>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</si>
  <si>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</si>
  <si>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</si>
  <si>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</si>
  <si>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</si>
  <si>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</si>
  <si>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</si>
  <si>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</si>
  <si>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</si>
  <si>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</si>
  <si>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</si>
  <si>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</si>
  <si>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</si>
  <si>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</si>
  <si>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</si>
  <si>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</si>
  <si>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</si>
  <si>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</si>
  <si>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</si>
  <si>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</si>
  <si>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</si>
  <si>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</si>
  <si>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</si>
  <si>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</si>
  <si>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</si>
  <si>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</si>
  <si>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</si>
  <si>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</si>
  <si>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</si>
  <si>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</si>
  <si>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</si>
  <si>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</si>
  <si>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</si>
  <si>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</si>
  <si>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</si>
  <si>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</si>
  <si>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</si>
  <si>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</si>
  <si>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</si>
  <si>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</si>
  <si>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</si>
  <si>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</si>
  <si>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</si>
  <si>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</si>
  <si>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</si>
  <si>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</si>
  <si>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</si>
  <si>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</si>
  <si>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</si>
  <si>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</si>
  <si>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</si>
  <si>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</si>
  <si>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</si>
  <si>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</si>
  <si>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</si>
  <si>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</si>
  <si>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</si>
  <si>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</si>
  <si>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</si>
  <si>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</si>
  <si>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</si>
  <si>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</si>
  <si>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</si>
  <si>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</si>
  <si>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</si>
  <si>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</si>
  <si>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</si>
  <si>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</si>
  <si>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</si>
  <si>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</si>
  <si>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</si>
  <si>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</si>
  <si>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</si>
  <si>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</si>
  <si>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</si>
  <si>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</si>
  <si>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</si>
  <si>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</si>
  <si>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</si>
  <si>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</si>
  <si>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</si>
  <si>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</si>
  <si>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</si>
  <si>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</si>
  <si>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</si>
  <si>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</si>
  <si>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</si>
  <si>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</si>
  <si>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</si>
  <si>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</si>
  <si>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</si>
  <si>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</si>
  <si>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</si>
  <si>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</si>
  <si>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</si>
  <si>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</si>
  <si>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</si>
  <si>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</si>
  <si>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</si>
  <si>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</si>
  <si>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</si>
  <si>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</si>
  <si>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</si>
  <si>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</si>
  <si>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</si>
  <si>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</si>
  <si>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</si>
  <si>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</si>
  <si>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</si>
  <si>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</si>
  <si>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</si>
  <si>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</si>
  <si>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</si>
  <si>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</si>
  <si>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</si>
  <si>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</si>
  <si>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</si>
  <si>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</si>
  <si>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</si>
  <si>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</si>
  <si>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</si>
  <si>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</si>
  <si>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</si>
  <si>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</si>
  <si>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</si>
  <si>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</si>
  <si>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</si>
  <si>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</si>
  <si>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</si>
  <si>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</si>
  <si>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</si>
  <si>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</si>
  <si>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</si>
  <si>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</si>
  <si>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</si>
  <si>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</si>
  <si>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</si>
  <si>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</si>
  <si>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</si>
  <si>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</si>
  <si>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</si>
  <si>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</si>
  <si>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</si>
  <si>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</si>
  <si>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</si>
  <si>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</si>
  <si>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</si>
  <si>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</si>
  <si>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</si>
  <si>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</si>
  <si>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</si>
  <si>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</si>
  <si>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</si>
  <si>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</si>
  <si>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</si>
  <si>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</si>
  <si>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</si>
  <si>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</si>
  <si>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</si>
  <si>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</si>
  <si>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</si>
  <si>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</si>
  <si>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</si>
  <si>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</si>
  <si>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</si>
  <si>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</si>
  <si>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</si>
  <si>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</si>
  <si>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</si>
  <si>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</si>
  <si>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</si>
  <si>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</si>
  <si>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</si>
  <si>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</si>
  <si>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</si>
  <si>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</si>
  <si>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</si>
  <si>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</si>
  <si>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</si>
  <si>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</si>
  <si>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</si>
  <si>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</si>
  <si>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</si>
  <si>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</si>
  <si>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</si>
  <si>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</si>
  <si>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</si>
  <si>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</si>
  <si>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</si>
  <si>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</si>
  <si>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</si>
  <si>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</si>
  <si>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</si>
  <si>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</si>
  <si>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</si>
  <si>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</si>
  <si>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</si>
  <si>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</si>
  <si>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</si>
  <si>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</si>
  <si>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</si>
  <si>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</si>
  <si>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</si>
  <si>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</si>
  <si>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</si>
  <si>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</si>
  <si>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</si>
  <si>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</si>
  <si>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</si>
  <si>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</si>
  <si>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</si>
  <si>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</si>
  <si>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</si>
  <si>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</si>
  <si>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</si>
  <si>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</si>
  <si>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</si>
  <si>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</si>
  <si>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</si>
  <si>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</si>
  <si>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</si>
  <si>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</si>
  <si>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</si>
  <si>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</si>
  <si>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</si>
  <si>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</si>
  <si>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</si>
  <si>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</si>
  <si>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</si>
  <si>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</si>
  <si>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</si>
  <si>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</si>
  <si>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</si>
  <si>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</si>
  <si>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</si>
  <si>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</si>
  <si>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</si>
  <si>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</si>
  <si>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</si>
  <si>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</si>
  <si>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</si>
  <si>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</si>
  <si>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</si>
  <si>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</si>
  <si>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</si>
  <si>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</si>
  <si>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</si>
  <si>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</si>
  <si>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</si>
  <si>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</si>
  <si>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</si>
  <si>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</si>
  <si>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</si>
  <si>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</si>
  <si>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</si>
  <si>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</si>
  <si>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</si>
  <si>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</si>
  <si>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</si>
  <si>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</si>
  <si>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</si>
  <si>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</si>
  <si>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</si>
  <si>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</si>
  <si>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</si>
  <si>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</si>
  <si>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</si>
  <si>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</si>
  <si>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</si>
  <si>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</si>
  <si>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</si>
  <si>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</si>
  <si>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</si>
  <si>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</si>
  <si>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</si>
  <si>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</si>
  <si>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</si>
  <si>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</si>
  <si>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</si>
  <si>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</si>
  <si>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</si>
  <si>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</si>
  <si>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</si>
  <si>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</si>
  <si>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</si>
  <si>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</si>
  <si>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</si>
  <si>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</si>
  <si>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</si>
  <si>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</si>
  <si>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</si>
  <si>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</si>
  <si>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</si>
  <si>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</si>
  <si>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</si>
  <si>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</si>
  <si>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</si>
  <si>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</si>
  <si>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</si>
  <si>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</si>
  <si>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</si>
  <si>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</si>
  <si>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</si>
  <si>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</si>
  <si>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</si>
  <si>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</si>
  <si>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</si>
  <si>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</si>
  <si>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</si>
  <si>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</si>
  <si>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</si>
  <si>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</si>
  <si>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</si>
  <si>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</si>
  <si>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</si>
  <si>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</si>
  <si>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</si>
  <si>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</si>
  <si>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</si>
  <si>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</si>
  <si>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</si>
  <si>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</si>
  <si>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</si>
  <si>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</si>
  <si>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</si>
  <si>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</si>
  <si>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</si>
  <si>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</si>
  <si>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</si>
  <si>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</si>
  <si>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</si>
  <si>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</si>
  <si>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</si>
  <si>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</si>
  <si>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</si>
  <si>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</si>
  <si>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</si>
  <si>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</si>
  <si>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</si>
  <si>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</si>
  <si>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</si>
  <si>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</si>
  <si>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</si>
  <si>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</si>
  <si>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</si>
  <si>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</si>
  <si>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</si>
  <si>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</si>
  <si>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</si>
  <si>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</si>
  <si>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</si>
  <si>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</si>
  <si>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</si>
  <si>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</si>
  <si>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</si>
  <si>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</si>
  <si>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</si>
  <si>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</si>
  <si>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</si>
  <si>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</si>
  <si>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</si>
  <si>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</si>
  <si>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</si>
  <si>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</si>
  <si>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</si>
  <si>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</si>
  <si>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</si>
  <si>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</si>
  <si>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</si>
  <si>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</si>
  <si>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</si>
  <si>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</si>
  <si>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</si>
  <si>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</si>
  <si>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</si>
  <si>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</si>
  <si>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</si>
  <si>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</si>
  <si>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</si>
  <si>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</si>
  <si>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</si>
  <si>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</si>
  <si>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</si>
  <si>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</si>
  <si>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</si>
  <si>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</si>
  <si>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</si>
  <si>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</si>
  <si>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</si>
  <si>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</si>
  <si>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</si>
  <si>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</si>
  <si>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</si>
  <si>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</si>
  <si>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</si>
  <si>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</si>
  <si>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</si>
  <si>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</si>
  <si>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</si>
  <si>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</si>
  <si>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</si>
  <si>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</si>
  <si>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</si>
  <si>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</si>
  <si>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</si>
  <si>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</si>
  <si>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</si>
  <si>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</si>
  <si>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</si>
  <si>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</si>
  <si>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</si>
  <si>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</si>
  <si>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</si>
  <si>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</si>
  <si>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</si>
  <si>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</si>
  <si>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</si>
  <si>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</si>
  <si>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</si>
  <si>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</si>
  <si>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</si>
  <si>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</si>
  <si>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</si>
  <si>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</si>
  <si>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</si>
  <si>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</si>
  <si>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</si>
  <si>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</si>
  <si>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</si>
  <si>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</si>
  <si>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</si>
  <si>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</si>
  <si>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</si>
  <si>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</si>
  <si>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</si>
  <si>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</si>
  <si>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</si>
  <si>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</si>
  <si>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</si>
  <si>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</si>
  <si>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</si>
  <si>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</si>
  <si>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</si>
  <si>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</si>
  <si>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</si>
  <si>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</si>
  <si>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</si>
  <si>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</si>
  <si>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</si>
  <si>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</si>
  <si>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</si>
  <si>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</si>
  <si>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</si>
  <si>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</si>
  <si>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</si>
  <si>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</si>
  <si>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</si>
  <si>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</si>
  <si>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</si>
  <si>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</si>
  <si>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</si>
  <si>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</si>
  <si>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</si>
  <si>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</si>
  <si>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</si>
  <si>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</si>
  <si>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</si>
  <si>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</si>
  <si>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</si>
  <si>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</si>
  <si>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</si>
  <si>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</si>
  <si>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</si>
  <si>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</si>
  <si>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</si>
  <si>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</si>
  <si>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</si>
  <si>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</si>
  <si>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</si>
  <si>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</si>
  <si>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</si>
  <si>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</si>
  <si>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</si>
  <si>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</si>
  <si>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</si>
  <si>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</si>
  <si>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</si>
  <si>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</si>
  <si>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</si>
  <si>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</si>
  <si>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</si>
  <si>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</si>
  <si>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</si>
  <si>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</si>
  <si>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</si>
  <si>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</si>
  <si>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</si>
  <si>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</si>
  <si>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</si>
  <si>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</si>
  <si>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</si>
  <si>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</si>
  <si>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</si>
  <si>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</si>
  <si>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</si>
  <si>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</si>
  <si>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</si>
  <si>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</si>
  <si>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</si>
  <si>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</si>
  <si>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</si>
  <si>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</si>
  <si>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</si>
  <si>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</si>
  <si>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</si>
  <si>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</si>
  <si>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</si>
  <si>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</si>
  <si>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</si>
  <si>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</si>
  <si>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</si>
  <si>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</si>
  <si>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</si>
  <si>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</si>
  <si>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</si>
  <si>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</si>
  <si>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</si>
  <si>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</si>
  <si>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</si>
  <si>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</si>
  <si>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</si>
  <si>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</si>
  <si>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</si>
  <si>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</si>
  <si>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</si>
  <si>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</si>
  <si>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</si>
  <si>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</si>
  <si>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</si>
  <si>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</si>
  <si>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</si>
  <si>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</si>
  <si>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</si>
  <si>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</si>
  <si>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</si>
  <si>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</si>
  <si>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</si>
  <si>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</si>
  <si>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</si>
  <si>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</si>
  <si>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</si>
  <si>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</si>
  <si>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</si>
  <si>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</si>
  <si>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</si>
  <si>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</si>
  <si>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</si>
  <si>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</si>
  <si>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</si>
  <si>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</si>
  <si>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</si>
  <si>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</si>
  <si>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</si>
  <si>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</si>
  <si>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</si>
  <si>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</si>
  <si>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</si>
  <si>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</si>
  <si>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</si>
  <si>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</si>
  <si>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</si>
  <si>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</si>
  <si>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</si>
  <si>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</si>
  <si>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</si>
  <si>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</si>
  <si>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</si>
  <si>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</si>
  <si>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</si>
  <si>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</si>
  <si>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</si>
  <si>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</si>
  <si>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</si>
  <si>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</si>
  <si>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</si>
  <si>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</si>
  <si>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</si>
  <si>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</si>
  <si>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</si>
  <si>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</si>
  <si>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</si>
  <si>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</si>
  <si>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</si>
  <si>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</si>
  <si>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</si>
  <si>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</si>
  <si>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</si>
  <si>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</si>
  <si>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</si>
  <si>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</si>
  <si>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</si>
  <si>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</si>
  <si>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</si>
  <si>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</si>
  <si>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</si>
  <si>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</si>
  <si>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</si>
  <si>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</si>
  <si>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</si>
  <si>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</si>
  <si>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</si>
  <si>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</si>
  <si>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</si>
  <si>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</si>
  <si>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</si>
  <si>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</si>
  <si>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</si>
  <si>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</si>
  <si>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</si>
  <si>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</si>
  <si>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</si>
  <si>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</si>
  <si>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</si>
  <si>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</si>
  <si>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</si>
  <si>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</si>
  <si>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</si>
  <si>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</si>
  <si>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</si>
  <si>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</si>
  <si>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</si>
  <si>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</si>
  <si>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</si>
  <si>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</si>
  <si>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</si>
  <si>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</si>
  <si>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</si>
  <si>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</si>
  <si>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</si>
  <si>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</si>
  <si>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</si>
  <si>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</si>
  <si>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</si>
  <si>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</si>
  <si>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</si>
  <si>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</si>
  <si>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</si>
  <si>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</si>
  <si>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</si>
  <si>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</si>
  <si>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</si>
  <si>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</si>
  <si>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</si>
  <si>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</si>
  <si>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</si>
  <si>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</si>
  <si>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</si>
  <si>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</si>
  <si>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</si>
  <si>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</si>
  <si>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</si>
  <si>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</si>
  <si>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</si>
  <si>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</si>
  <si>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</si>
  <si>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</si>
  <si>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</si>
  <si>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</si>
  <si>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</si>
  <si>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</si>
  <si>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</si>
  <si>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</si>
  <si>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</si>
  <si>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</si>
  <si>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</si>
  <si>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</si>
  <si>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</si>
  <si>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</si>
  <si>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</si>
  <si>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</si>
  <si>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</si>
  <si>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</si>
  <si>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</si>
  <si>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</si>
  <si>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</si>
  <si>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</si>
  <si>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</si>
  <si>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</si>
  <si>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</si>
  <si>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</si>
  <si>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</si>
  <si>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</si>
  <si>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</si>
  <si>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</si>
  <si>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</si>
  <si>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</si>
  <si>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</si>
  <si>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</si>
  <si>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</si>
  <si>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</si>
  <si>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</si>
  <si>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</si>
  <si>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</si>
  <si>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</si>
  <si>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</si>
  <si>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</si>
  <si>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</si>
  <si>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</si>
  <si>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</si>
  <si>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</si>
  <si>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</si>
  <si>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</si>
  <si>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</si>
  <si>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</si>
  <si>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</si>
  <si>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</si>
  <si>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</si>
  <si>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</si>
  <si>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</si>
  <si>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</si>
  <si>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</si>
  <si>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</si>
  <si>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</si>
  <si>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</si>
  <si>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</si>
  <si>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</si>
  <si>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</si>
  <si>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</si>
  <si>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</si>
  <si>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</si>
  <si>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</si>
  <si>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</si>
  <si>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</si>
  <si>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</si>
  <si>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</si>
  <si>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</si>
  <si>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</si>
  <si>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</si>
  <si>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</si>
  <si>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</si>
  <si>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</si>
  <si>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</si>
  <si>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</si>
  <si>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</si>
  <si>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</si>
  <si>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</si>
  <si>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</si>
  <si>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</si>
  <si>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</si>
  <si>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</si>
  <si>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</si>
  <si>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</si>
  <si>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</si>
  <si>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</si>
  <si>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</si>
  <si>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</si>
  <si>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</si>
  <si>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</si>
  <si>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</si>
  <si>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</si>
  <si>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</si>
  <si>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</si>
  <si>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</si>
  <si>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</si>
  <si>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</si>
  <si>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</si>
  <si>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</si>
  <si>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</si>
  <si>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</si>
  <si>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</si>
  <si>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</si>
  <si>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</si>
  <si>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</si>
  <si>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</si>
  <si>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</si>
  <si>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</si>
  <si>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</si>
  <si>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</si>
  <si>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</si>
  <si>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</si>
  <si>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</si>
  <si>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</si>
  <si>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</si>
  <si>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</si>
  <si>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</si>
  <si>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</si>
  <si>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</si>
  <si>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</si>
  <si>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</si>
  <si>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</si>
  <si>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</si>
  <si>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</si>
  <si>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</si>
  <si>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</si>
  <si>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</si>
  <si>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</si>
  <si>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</si>
  <si>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</si>
  <si>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</si>
  <si>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</si>
  <si>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</si>
  <si>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</si>
  <si>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</si>
  <si>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</si>
  <si>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</si>
  <si>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</si>
  <si>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</si>
  <si>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</si>
  <si>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</si>
  <si>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</si>
  <si>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</si>
  <si>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</si>
  <si>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</si>
  <si>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</si>
  <si>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</si>
  <si>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</si>
  <si>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</si>
  <si>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</si>
  <si>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</si>
  <si>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</si>
  <si>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</si>
  <si>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</si>
  <si>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</si>
  <si>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</si>
  <si>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</si>
  <si>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</si>
  <si>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</si>
  <si>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</si>
  <si>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</si>
  <si>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</si>
  <si>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</si>
  <si>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</si>
  <si>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</si>
  <si>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</si>
  <si>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</si>
  <si>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</si>
  <si>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</si>
  <si>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</si>
  <si>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</si>
  <si>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</si>
  <si>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</si>
  <si>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</si>
  <si>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</si>
  <si>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</si>
  <si>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</si>
  <si>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</si>
  <si>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</si>
  <si>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</si>
  <si>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</si>
  <si>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</si>
  <si>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</si>
  <si>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</si>
  <si>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</si>
  <si>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</si>
  <si>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</si>
  <si>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</si>
  <si>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</si>
  <si>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</si>
  <si>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</si>
  <si>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</si>
  <si>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</si>
  <si>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</si>
  <si>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</si>
  <si>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</si>
  <si>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</si>
  <si>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</si>
  <si>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</si>
  <si>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</si>
  <si>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</si>
  <si>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</si>
  <si>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</si>
  <si>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</si>
  <si>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</si>
  <si>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</si>
  <si>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</si>
  <si>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</si>
  <si>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</si>
  <si>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</si>
  <si>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</si>
  <si>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</si>
  <si>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</si>
  <si>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</si>
  <si>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</si>
  <si>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</si>
  <si>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</si>
  <si>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</si>
  <si>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</si>
  <si>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</si>
  <si>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</si>
  <si>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</si>
  <si>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</si>
  <si>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</si>
  <si>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</si>
  <si>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</si>
  <si>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</si>
  <si>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</si>
  <si>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</si>
  <si>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</si>
  <si>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</si>
  <si>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</si>
  <si>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</si>
  <si>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</si>
  <si>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</si>
  <si>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</si>
  <si>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</si>
  <si>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</si>
  <si>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</si>
  <si>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</si>
  <si>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</si>
  <si>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</si>
  <si>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</si>
  <si>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</si>
  <si>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</si>
  <si>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</si>
  <si>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</si>
  <si>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</si>
  <si>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</si>
  <si>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</si>
  <si>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</si>
  <si>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</si>
  <si>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</si>
  <si>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</si>
  <si>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</si>
  <si>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</si>
  <si>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</si>
  <si>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</si>
  <si>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</si>
  <si>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</si>
  <si>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</si>
  <si>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</si>
  <si>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</si>
  <si>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</si>
  <si>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</si>
  <si>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</si>
  <si>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</si>
  <si>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</si>
  <si>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</si>
  <si>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</si>
  <si>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</si>
  <si>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</si>
  <si>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</si>
  <si>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</si>
  <si>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</si>
  <si>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</si>
  <si>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</si>
  <si>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</si>
  <si>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</si>
  <si>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</si>
  <si>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</si>
  <si>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</si>
  <si>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</si>
  <si>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</si>
  <si>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</si>
  <si>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</si>
  <si>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</si>
  <si>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</si>
  <si>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</si>
  <si>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</si>
  <si>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</si>
  <si>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</si>
  <si>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</si>
  <si>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</si>
  <si>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</si>
  <si>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</si>
  <si>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</si>
  <si>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</si>
  <si>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</si>
  <si>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</si>
  <si>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</si>
  <si>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</si>
  <si>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</si>
  <si>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</si>
  <si>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</si>
  <si>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</si>
  <si>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</si>
  <si>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</si>
  <si>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</si>
  <si>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</si>
  <si>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</si>
  <si>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</si>
  <si>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</si>
  <si>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</si>
  <si>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</si>
  <si>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</si>
  <si>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</si>
  <si>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</si>
  <si>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</si>
  <si>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</si>
  <si>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</si>
  <si>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</si>
  <si>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</si>
  <si>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</si>
  <si>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</si>
  <si>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</si>
  <si>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</si>
  <si>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</si>
  <si>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</si>
  <si>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</si>
  <si>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</si>
  <si>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</si>
  <si>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</si>
  <si>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</si>
  <si>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</si>
  <si>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</si>
  <si>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</si>
  <si>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</si>
  <si>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</si>
  <si>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</si>
  <si>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</si>
  <si>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</si>
  <si>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</si>
  <si>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</si>
  <si>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</si>
  <si>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</si>
  <si>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</si>
  <si>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</si>
  <si>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</si>
  <si>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</si>
  <si>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</si>
  <si>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</si>
  <si>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</si>
  <si>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</si>
  <si>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</si>
  <si>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</si>
  <si>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</si>
  <si>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</si>
  <si>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</si>
  <si>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</si>
  <si>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</si>
  <si>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</si>
  <si>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</si>
  <si>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</si>
  <si>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</si>
  <si>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</si>
  <si>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</si>
  <si>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</si>
  <si>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</si>
  <si>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</si>
  <si>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</si>
  <si>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</si>
  <si>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</si>
  <si>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</si>
  <si>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</si>
  <si>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</si>
  <si>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</si>
  <si>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</si>
  <si>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</si>
  <si>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</si>
  <si>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</si>
  <si>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</si>
  <si>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</si>
  <si>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</si>
  <si>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</si>
  <si>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</si>
  <si>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</si>
  <si>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</si>
  <si>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</si>
  <si>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</si>
  <si>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</si>
  <si>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</si>
  <si>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</si>
  <si>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</si>
  <si>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</si>
  <si>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</si>
  <si>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</si>
  <si>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</si>
  <si>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</si>
  <si>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</si>
  <si>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</si>
  <si>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</si>
  <si>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</si>
  <si>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</si>
  <si>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</si>
  <si>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</si>
  <si>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</si>
  <si>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</si>
  <si>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</si>
  <si>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</si>
  <si>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</si>
  <si>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</si>
  <si>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</si>
  <si>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</si>
  <si>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</si>
  <si>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</si>
  <si>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</si>
  <si>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</si>
  <si>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</si>
  <si>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</si>
  <si>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</si>
  <si>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</si>
  <si>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</si>
  <si>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</si>
  <si>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</si>
  <si>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</si>
  <si>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</si>
  <si>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</si>
  <si>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</si>
  <si>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</si>
  <si>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</si>
  <si>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</si>
  <si>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</si>
  <si>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</si>
  <si>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</si>
  <si>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</si>
  <si>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</si>
  <si>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</si>
  <si>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</si>
  <si>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</si>
  <si>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</si>
  <si>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</si>
  <si>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</si>
  <si>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</si>
  <si>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</si>
  <si>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</si>
  <si>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</si>
  <si>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</si>
  <si>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</si>
  <si>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</si>
  <si>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</si>
  <si>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</si>
  <si>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</si>
  <si>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</si>
  <si>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</si>
  <si>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</si>
  <si>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</si>
  <si>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</si>
  <si>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</si>
  <si>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</si>
  <si>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</si>
  <si>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</si>
  <si>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</si>
  <si>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</si>
  <si>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</si>
  <si>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</si>
  <si>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</si>
  <si>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</si>
  <si>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</si>
  <si>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</si>
  <si>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</si>
  <si>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</si>
  <si>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</si>
  <si>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</si>
  <si>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</si>
  <si>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</si>
  <si>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</si>
  <si>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</si>
  <si>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</si>
  <si>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</si>
  <si>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</si>
  <si>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</si>
  <si>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</si>
  <si>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</si>
  <si>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</si>
  <si>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</si>
  <si>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</si>
  <si>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</si>
  <si>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</si>
  <si>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</si>
  <si>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</si>
  <si>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</si>
  <si>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</si>
  <si>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</si>
  <si>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</si>
  <si>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</si>
  <si>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</si>
  <si>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</si>
  <si>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</si>
  <si>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</si>
  <si>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</si>
  <si>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</si>
  <si>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</si>
  <si>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</si>
  <si>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</si>
  <si>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</si>
  <si>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</si>
  <si>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</si>
  <si>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</si>
  <si>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</si>
  <si>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</si>
  <si>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</si>
  <si>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</si>
  <si>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</si>
  <si>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</si>
  <si>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</si>
  <si>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</si>
  <si>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</si>
  <si>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</si>
  <si>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</si>
  <si>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</si>
  <si>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</si>
  <si>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</si>
  <si>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</si>
  <si>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</si>
  <si>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</si>
  <si>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</si>
  <si>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</si>
  <si>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</si>
  <si>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</si>
  <si>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</si>
  <si>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</si>
  <si>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</si>
  <si>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</si>
  <si>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</si>
  <si>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</si>
  <si>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</si>
  <si>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</si>
  <si>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</si>
  <si>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</si>
  <si>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</si>
  <si>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</si>
  <si>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</si>
  <si>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</si>
  <si>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</si>
  <si>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</si>
  <si>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</si>
  <si>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</si>
  <si>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</si>
  <si>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</si>
  <si>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</si>
  <si>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</si>
  <si>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</si>
  <si>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</si>
  <si>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</si>
  <si>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</si>
  <si>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</si>
  <si>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</si>
  <si>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</si>
  <si>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</si>
  <si>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</si>
  <si>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</si>
  <si>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</si>
  <si>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</si>
  <si>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</si>
  <si>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</si>
  <si>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</si>
  <si>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</si>
  <si>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</si>
  <si>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</si>
  <si>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</si>
  <si>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</si>
  <si>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</si>
  <si>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</si>
  <si>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</si>
  <si>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</si>
  <si>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</si>
  <si>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</si>
  <si>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</si>
  <si>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</si>
  <si>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</si>
  <si>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</si>
  <si>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</si>
  <si>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</si>
  <si>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</si>
  <si>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</si>
  <si>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</si>
  <si>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</si>
  <si>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</si>
  <si>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</si>
  <si>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</si>
  <si>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</si>
  <si>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</si>
  <si>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</si>
  <si>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</si>
  <si>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</si>
  <si>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</si>
  <si>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</si>
  <si>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</si>
  <si>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</si>
  <si>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</si>
  <si>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</si>
  <si>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</si>
  <si>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</si>
  <si>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</si>
  <si>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</si>
  <si>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</si>
  <si>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</si>
  <si>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</si>
  <si>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</si>
  <si>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</si>
  <si>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</si>
  <si>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</si>
  <si>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</si>
  <si>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</si>
  <si>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</si>
  <si>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</si>
  <si>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</si>
  <si>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</si>
  <si>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</si>
  <si>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</si>
  <si>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</si>
  <si>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</si>
  <si>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</si>
  <si>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</si>
  <si>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</si>
  <si>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</si>
  <si>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</si>
  <si>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</si>
  <si>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</si>
  <si>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</si>
  <si>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</si>
  <si>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</si>
  <si>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</si>
  <si>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</si>
  <si>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</si>
  <si>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</si>
  <si>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</si>
  <si>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</si>
  <si>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</si>
  <si>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</si>
  <si>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</si>
  <si>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</si>
  <si>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</si>
  <si>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</si>
  <si>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</si>
  <si>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</si>
  <si>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</si>
  <si>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</si>
  <si>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</si>
  <si>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</si>
  <si>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</si>
  <si>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</si>
  <si>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</si>
  <si>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</si>
  <si>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</si>
  <si>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</si>
  <si>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</si>
  <si>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</si>
  <si>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</si>
  <si>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</si>
  <si>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</si>
  <si>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</si>
  <si>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</si>
  <si>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</si>
  <si>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</si>
  <si>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</si>
  <si>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</si>
  <si>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</si>
  <si>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</si>
  <si>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</si>
  <si>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</si>
  <si>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</si>
  <si>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</si>
  <si>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</si>
  <si>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</si>
  <si>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</si>
  <si>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</si>
  <si>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</si>
  <si>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</si>
  <si>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</si>
  <si>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</si>
  <si>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</si>
  <si>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</si>
  <si>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</si>
  <si>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</si>
  <si>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</si>
  <si>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</si>
  <si>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</si>
  <si>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</si>
  <si>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</si>
  <si>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</si>
  <si>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</si>
  <si>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</si>
  <si>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</si>
  <si>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</si>
  <si>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</si>
  <si>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</si>
  <si>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</si>
  <si>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</si>
  <si>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</si>
  <si>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</si>
  <si>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</si>
  <si>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</si>
  <si>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</si>
  <si>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</si>
  <si>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</si>
  <si>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</si>
  <si>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</si>
  <si>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</si>
  <si>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</si>
  <si>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</si>
  <si>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</si>
  <si>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</si>
  <si>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</si>
  <si>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</si>
  <si>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</si>
  <si>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</si>
  <si>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</si>
  <si>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</si>
  <si>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</si>
  <si>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</si>
  <si>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</si>
  <si>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</si>
  <si>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</si>
  <si>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</si>
  <si>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</si>
  <si>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</si>
  <si>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</si>
  <si>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</si>
  <si>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</si>
  <si>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</si>
  <si>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</si>
  <si>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</si>
  <si>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</si>
  <si>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</si>
  <si>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</si>
  <si>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</si>
  <si>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</si>
  <si>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</si>
  <si>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</si>
  <si>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</si>
  <si>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</si>
  <si>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</si>
  <si>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</si>
  <si>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</si>
  <si>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</si>
  <si>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</si>
  <si>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</si>
  <si>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</si>
  <si>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</si>
  <si>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</si>
  <si>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</si>
  <si>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</si>
  <si>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</si>
  <si>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</si>
  <si>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</si>
  <si>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</si>
  <si>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</si>
  <si>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</si>
  <si>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</si>
  <si>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</si>
  <si>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</si>
  <si>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</si>
  <si>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</si>
  <si>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</si>
  <si>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</si>
  <si>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</si>
  <si>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</si>
  <si>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</si>
  <si>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</si>
  <si>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</si>
  <si>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</si>
  <si>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</si>
  <si>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</si>
  <si>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</si>
  <si>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</si>
  <si>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</si>
  <si>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</si>
  <si>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</si>
  <si>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</si>
  <si>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</si>
  <si>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</si>
  <si>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</si>
  <si>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</si>
  <si>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</si>
  <si>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</si>
  <si>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</si>
  <si>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</si>
  <si>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</si>
  <si>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</si>
  <si>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</si>
  <si>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</si>
  <si>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</si>
  <si>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</si>
  <si>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</si>
  <si>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</si>
  <si>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</si>
  <si>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</si>
  <si>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</si>
  <si>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</si>
  <si>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</si>
  <si>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</si>
  <si>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</si>
  <si>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</si>
  <si>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</si>
  <si>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</si>
  <si>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</si>
  <si>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</si>
  <si>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</si>
  <si>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</si>
  <si>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</si>
  <si>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</si>
  <si>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</si>
  <si>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</si>
  <si>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</si>
  <si>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</si>
  <si>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</si>
  <si>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</si>
  <si>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</si>
  <si>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</si>
  <si>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</si>
  <si>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</si>
  <si>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</si>
  <si>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</si>
  <si>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</si>
  <si>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</si>
  <si>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</si>
  <si>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</si>
  <si>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</si>
  <si>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</si>
  <si>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</si>
  <si>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</si>
  <si>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</si>
  <si>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</si>
  <si>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</si>
  <si>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</si>
  <si>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</si>
  <si>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</si>
  <si>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</si>
  <si>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</si>
  <si>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</si>
  <si>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</si>
  <si>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</si>
  <si>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</si>
  <si>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</si>
  <si>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</si>
  <si>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</si>
  <si>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</si>
  <si>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</si>
  <si>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</si>
  <si>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</si>
  <si>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</si>
  <si>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</si>
  <si>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</si>
  <si>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</si>
  <si>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</si>
  <si>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</si>
  <si>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</si>
  <si>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</si>
  <si>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</si>
  <si>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</si>
  <si>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</si>
  <si>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</si>
  <si>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</si>
  <si>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</si>
  <si>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</si>
  <si>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</si>
  <si>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</si>
  <si>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</si>
  <si>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</si>
  <si>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</si>
  <si>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</si>
  <si>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</si>
  <si>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</si>
  <si>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</si>
  <si>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</si>
  <si>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</si>
  <si>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</si>
  <si>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</si>
  <si>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</si>
  <si>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</si>
  <si>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</si>
  <si>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</si>
  <si>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</si>
  <si>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</si>
  <si>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</si>
  <si>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</si>
  <si>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</si>
  <si>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</si>
  <si>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</si>
  <si>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</si>
  <si>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</si>
  <si>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</si>
  <si>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</si>
  <si>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</si>
  <si>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</si>
  <si>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</si>
  <si>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</si>
  <si>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</si>
  <si>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</si>
  <si>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</si>
  <si>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</si>
  <si>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</si>
  <si>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</si>
  <si>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</si>
  <si>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</si>
  <si>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</si>
  <si>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</si>
  <si>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</si>
  <si>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</si>
  <si>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</si>
  <si>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</si>
  <si>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</si>
  <si>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</si>
  <si>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</si>
  <si>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</si>
  <si>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</si>
  <si>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</si>
  <si>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</si>
  <si>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</si>
  <si>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</si>
  <si>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</si>
  <si>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</si>
  <si>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</si>
  <si>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</si>
  <si>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</si>
  <si>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</si>
  <si>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</si>
  <si>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</si>
  <si>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</si>
  <si>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</si>
  <si>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</si>
  <si>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</si>
  <si>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</si>
  <si>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</si>
  <si>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</si>
  <si>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</si>
  <si>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</si>
  <si>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</si>
  <si>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</si>
  <si>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</si>
  <si>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</si>
  <si>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</si>
  <si>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</si>
  <si>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</si>
  <si>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</si>
  <si>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</si>
  <si>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</si>
  <si>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</si>
  <si>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</si>
  <si>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</si>
  <si>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</si>
  <si>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</si>
  <si>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</si>
  <si>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</si>
  <si>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</si>
  <si>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</si>
  <si>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</si>
  <si>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</si>
  <si>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</si>
  <si>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</si>
  <si>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</si>
  <si>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</si>
  <si>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</si>
  <si>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</si>
  <si>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</si>
  <si>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</si>
  <si>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</si>
  <si>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</si>
  <si>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</si>
  <si>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</si>
  <si>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</si>
  <si>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</si>
  <si>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</si>
  <si>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</si>
  <si>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</si>
  <si>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</si>
  <si>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</si>
  <si>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</si>
  <si>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</si>
  <si>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</si>
  <si>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</si>
  <si>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</si>
  <si>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</si>
  <si>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</si>
  <si>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</si>
  <si>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</si>
  <si>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</si>
  <si>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</si>
  <si>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</si>
  <si>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</si>
  <si>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</si>
  <si>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</si>
  <si>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</si>
  <si>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</si>
  <si>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</si>
  <si>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</si>
  <si>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</si>
  <si>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</si>
  <si>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</si>
  <si>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</si>
  <si>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</si>
  <si>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</si>
  <si>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</si>
  <si>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</si>
  <si>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</si>
  <si>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</si>
  <si>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</si>
  <si>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</si>
  <si>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</si>
  <si>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</si>
  <si>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</si>
  <si>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</si>
  <si>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</si>
  <si>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</si>
  <si>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</si>
  <si>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</si>
  <si>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</si>
  <si>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</si>
  <si>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</si>
  <si>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</si>
  <si>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</si>
  <si>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</si>
  <si>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</si>
  <si>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</si>
  <si>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</si>
  <si>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</si>
  <si>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</si>
  <si>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</si>
  <si>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</si>
  <si>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</si>
  <si>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</si>
  <si>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</si>
  <si>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</si>
  <si>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</si>
  <si>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</si>
  <si>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</si>
  <si>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</si>
  <si>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</si>
  <si>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</si>
  <si>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</si>
  <si>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</si>
  <si>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</si>
  <si>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</si>
  <si>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</si>
  <si>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</si>
  <si>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</si>
  <si>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</si>
  <si>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</si>
  <si>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</si>
  <si>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</si>
  <si>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</si>
  <si>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</si>
  <si>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</si>
  <si>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</si>
  <si>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</si>
  <si>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</si>
  <si>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</si>
  <si>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</si>
  <si>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</si>
  <si>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</si>
  <si>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</si>
  <si>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</si>
  <si>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</si>
  <si>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</si>
  <si>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</si>
  <si>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</si>
  <si>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</si>
  <si>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</si>
  <si>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</si>
  <si>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</si>
  <si>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</si>
  <si>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</si>
  <si>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</si>
  <si>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</si>
  <si>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</si>
  <si>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</si>
  <si>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</si>
  <si>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</si>
  <si>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</si>
  <si>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</si>
  <si>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</si>
  <si>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</si>
  <si>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</si>
  <si>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</si>
  <si>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</si>
  <si>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</si>
  <si>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</si>
  <si>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</si>
  <si>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</si>
  <si>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</si>
  <si>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</si>
  <si>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</si>
  <si>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</si>
  <si>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</si>
  <si>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</si>
  <si>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</si>
  <si>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</si>
  <si>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</si>
  <si>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</si>
  <si>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</si>
  <si>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</si>
  <si>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</si>
  <si>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</si>
  <si>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</si>
  <si>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</si>
  <si>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</si>
  <si>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</si>
  <si>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</si>
  <si>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</si>
  <si>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</si>
  <si>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</si>
  <si>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</si>
  <si>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</si>
  <si>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</si>
  <si>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</si>
  <si>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</si>
  <si>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</si>
  <si>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</si>
  <si>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</si>
  <si>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</si>
  <si>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</si>
  <si>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</si>
  <si>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</si>
  <si>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</si>
  <si>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</si>
  <si>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</si>
  <si>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</si>
  <si>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</si>
  <si>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</si>
  <si>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</si>
  <si>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</si>
  <si>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</si>
  <si>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</si>
  <si>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</si>
  <si>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</si>
  <si>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</si>
  <si>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</si>
  <si>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</si>
  <si>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</si>
  <si>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</si>
  <si>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</si>
  <si>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</si>
  <si>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</si>
  <si>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</si>
  <si>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</si>
  <si>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</si>
  <si>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</si>
  <si>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</si>
  <si>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</si>
  <si>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</si>
  <si>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</si>
  <si>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</si>
  <si>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</si>
  <si>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</si>
  <si>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</si>
  <si>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</si>
  <si>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</si>
  <si>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</si>
  <si>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</si>
  <si>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</si>
  <si>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</si>
  <si>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</si>
  <si>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</si>
  <si>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</si>
  <si>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</si>
  <si>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</si>
  <si>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</si>
  <si>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</si>
  <si>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</si>
  <si>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</si>
  <si>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</si>
  <si>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</si>
  <si>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</si>
  <si>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</si>
  <si>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</si>
  <si>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</si>
  <si>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</si>
  <si>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</si>
  <si>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</si>
  <si>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</si>
  <si>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</si>
  <si>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</si>
  <si>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</si>
  <si>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</si>
  <si>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</si>
  <si>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</si>
  <si>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</si>
  <si>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</si>
  <si>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</si>
  <si>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</si>
  <si>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</si>
  <si>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</si>
  <si>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</si>
  <si>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</si>
  <si>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</si>
  <si>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</si>
  <si>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</si>
  <si>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</si>
  <si>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</si>
  <si>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</si>
  <si>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</si>
  <si>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</si>
  <si>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</si>
  <si>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</si>
  <si>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</si>
  <si>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</si>
  <si>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</si>
  <si>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</si>
  <si>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</si>
  <si>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</si>
  <si>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</si>
  <si>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</si>
  <si>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</si>
  <si>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</si>
  <si>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</si>
  <si>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</si>
  <si>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</si>
  <si>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</si>
  <si>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</si>
  <si>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</si>
  <si>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</si>
  <si>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</si>
  <si>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</si>
  <si>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</si>
  <si>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</si>
  <si>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</si>
  <si>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</si>
  <si>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</si>
  <si>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</si>
  <si>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</si>
  <si>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</si>
  <si>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</si>
  <si>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</si>
  <si>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</si>
  <si>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</si>
  <si>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</si>
  <si>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</si>
  <si>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</si>
  <si>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</si>
  <si>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</si>
  <si>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</si>
  <si>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</si>
  <si>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</si>
  <si>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</si>
  <si>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</si>
  <si>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</si>
  <si>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</si>
  <si>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</si>
  <si>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</si>
  <si>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</si>
  <si>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</si>
  <si>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</si>
  <si>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</si>
  <si>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</si>
  <si>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</si>
  <si>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</si>
  <si>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</si>
  <si>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</si>
  <si>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</si>
  <si>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</si>
  <si>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</si>
  <si>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</si>
  <si>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</si>
  <si>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</si>
  <si>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</si>
  <si>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</si>
  <si>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</si>
  <si>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</si>
  <si>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</si>
  <si>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</si>
  <si>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</si>
  <si>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</si>
  <si>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</si>
  <si>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</si>
  <si>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</si>
  <si>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</si>
  <si>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</si>
  <si>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</si>
  <si>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</si>
  <si>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</si>
  <si>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</si>
  <si>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</si>
  <si>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</si>
  <si>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</si>
  <si>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</si>
  <si>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</si>
  <si>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</si>
  <si>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</si>
  <si>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</si>
  <si>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</si>
  <si>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</si>
  <si>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</si>
  <si>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</si>
  <si>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</si>
  <si>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</si>
  <si>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</si>
  <si>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</si>
  <si>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</si>
  <si>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</si>
  <si>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</si>
  <si>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</si>
  <si>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</si>
  <si>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</si>
  <si>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</si>
  <si>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</si>
  <si>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</si>
  <si>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</si>
  <si>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</si>
  <si>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</si>
  <si>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</si>
  <si>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</si>
  <si>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</si>
  <si>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</si>
  <si>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</si>
  <si>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</si>
  <si>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</si>
  <si>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</si>
  <si>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</si>
  <si>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</si>
  <si>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</si>
  <si>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</si>
  <si>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</si>
  <si>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</si>
  <si>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</si>
  <si>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</si>
  <si>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</si>
  <si>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</si>
  <si>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</si>
  <si>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</si>
  <si>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</si>
  <si>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</si>
  <si>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</si>
  <si>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</si>
  <si>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</si>
  <si>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</si>
  <si>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</si>
  <si>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</si>
  <si>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</si>
  <si>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</si>
  <si>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</si>
  <si>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</si>
  <si>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</si>
  <si>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</si>
  <si>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</si>
  <si>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</si>
  <si>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</si>
  <si>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</si>
  <si>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</si>
  <si>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</si>
  <si>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</si>
  <si>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</si>
  <si>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</si>
  <si>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</si>
  <si>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</si>
  <si>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</si>
  <si>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</si>
  <si>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</si>
  <si>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</si>
  <si>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</si>
  <si>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</si>
  <si>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</si>
  <si>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</si>
  <si>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</si>
  <si>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</si>
  <si>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</si>
  <si>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</si>
  <si>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</si>
  <si>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</si>
  <si>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</si>
  <si>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</si>
  <si>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</si>
  <si>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</si>
  <si>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</si>
  <si>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</si>
  <si>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</si>
  <si>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</si>
  <si>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</si>
  <si>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</si>
  <si>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</si>
  <si>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</si>
  <si>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</si>
  <si>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</si>
  <si>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</si>
  <si>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</si>
  <si>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</si>
  <si>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</si>
  <si>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</si>
  <si>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</si>
  <si>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</si>
  <si>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</si>
  <si>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</si>
  <si>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</si>
  <si>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</si>
  <si>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</si>
  <si>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</si>
  <si>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</si>
  <si>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</si>
  <si>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</si>
  <si>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</si>
  <si>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</si>
  <si>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</si>
  <si>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</si>
  <si>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</si>
  <si>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</si>
  <si>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</si>
  <si>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</si>
  <si>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</si>
  <si>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</si>
  <si>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</si>
  <si>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</si>
  <si>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</si>
  <si>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</si>
  <si>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</si>
  <si>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</si>
  <si>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</si>
  <si>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</si>
  <si>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</si>
  <si>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</si>
  <si>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</si>
  <si>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</si>
  <si>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</si>
  <si>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</si>
  <si>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</si>
  <si>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</si>
  <si>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</si>
  <si>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</si>
  <si>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</si>
  <si>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</si>
  <si>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</si>
  <si>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</si>
  <si>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</si>
  <si>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</si>
  <si>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</si>
  <si>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</si>
  <si>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</si>
  <si>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</si>
  <si>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</si>
  <si>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</si>
  <si>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</si>
  <si>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</si>
  <si>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</si>
  <si>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</si>
  <si>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</si>
  <si>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</si>
  <si>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</si>
  <si>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</si>
  <si>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</si>
  <si>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</si>
  <si>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</si>
  <si>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</si>
  <si>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</si>
  <si>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</si>
  <si>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</si>
  <si>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</si>
  <si>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</si>
  <si>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</si>
  <si>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</si>
  <si>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</si>
  <si>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</si>
  <si>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</si>
  <si>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</si>
  <si>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</si>
  <si>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</si>
  <si>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</si>
  <si>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</si>
  <si>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</si>
  <si>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</si>
  <si>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</si>
  <si>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</si>
  <si>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</si>
  <si>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</si>
  <si>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</si>
  <si>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</si>
  <si>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</si>
  <si>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</si>
  <si>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</si>
  <si>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</si>
  <si>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</si>
  <si>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</si>
  <si>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</si>
  <si>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</si>
  <si>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</si>
  <si>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</si>
  <si>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</si>
  <si>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</si>
  <si>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</si>
  <si>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</si>
  <si>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</si>
  <si>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</si>
  <si>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</si>
  <si>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</si>
  <si>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</si>
  <si>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</si>
  <si>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</si>
  <si>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</si>
  <si>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</si>
  <si>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</si>
  <si>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</si>
  <si>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</si>
  <si>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</si>
  <si>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</si>
  <si>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</si>
  <si>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</si>
  <si>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</si>
  <si>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</si>
  <si>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</si>
  <si>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</si>
  <si>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</si>
  <si>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</si>
  <si>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</si>
  <si>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</si>
  <si>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</si>
  <si>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</si>
  <si>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</si>
  <si>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</si>
  <si>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</si>
  <si>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</si>
  <si>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</si>
  <si>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</si>
  <si>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</si>
  <si>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</si>
  <si>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</si>
  <si>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</si>
  <si>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</si>
  <si>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</si>
  <si>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</si>
  <si>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</si>
  <si>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</si>
  <si>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</si>
  <si>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</si>
  <si>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</si>
  <si>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</si>
  <si>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</si>
  <si>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</si>
  <si>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</si>
  <si>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</si>
  <si>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</si>
  <si>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</si>
  <si>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</si>
  <si>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</si>
  <si>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</si>
  <si>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</si>
  <si>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</si>
  <si>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</si>
  <si>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</si>
  <si>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</si>
  <si>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</si>
  <si>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</si>
  <si>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</si>
  <si>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</si>
  <si>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</si>
  <si>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</si>
  <si>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</si>
  <si>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</si>
  <si>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</si>
  <si>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</si>
  <si>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</si>
  <si>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</si>
  <si>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</si>
  <si>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</si>
  <si>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</si>
  <si>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</si>
  <si>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</si>
  <si>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</si>
  <si>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</si>
  <si>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</si>
  <si>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</si>
  <si>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</si>
  <si>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</si>
  <si>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</si>
  <si>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</si>
  <si>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</si>
  <si>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</si>
  <si>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</si>
  <si>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</si>
  <si>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</si>
  <si>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</si>
  <si>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</si>
  <si>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</si>
  <si>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</si>
  <si>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</si>
  <si>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</si>
  <si>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</si>
  <si>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</si>
  <si>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</si>
  <si>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</si>
  <si>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</si>
  <si>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</si>
  <si>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</si>
  <si>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</si>
  <si>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</si>
  <si>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</si>
  <si>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</si>
  <si>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</si>
  <si>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</si>
  <si>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</si>
  <si>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</si>
  <si>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</si>
  <si>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</si>
  <si>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</si>
  <si>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</si>
  <si>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</si>
  <si>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</si>
  <si>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</si>
  <si>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</si>
  <si>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</si>
  <si>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</si>
  <si>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</si>
  <si>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</si>
  <si>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</si>
  <si>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</si>
  <si>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</si>
  <si>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</si>
  <si>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</si>
  <si>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</si>
  <si>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</si>
  <si>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</si>
  <si>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</si>
  <si>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</si>
  <si>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</si>
  <si>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</si>
  <si>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</si>
  <si>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</si>
  <si>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</si>
  <si>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</si>
  <si>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</si>
  <si>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</si>
  <si>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</si>
  <si>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</si>
  <si>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</si>
  <si>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</si>
  <si>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</si>
  <si>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</si>
  <si>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</si>
  <si>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</si>
  <si>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</si>
  <si>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</si>
  <si>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</si>
  <si>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</si>
  <si>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</si>
  <si>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</si>
  <si>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</si>
  <si>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</si>
  <si>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</si>
  <si>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</si>
  <si>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</si>
  <si>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</si>
  <si>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</si>
  <si>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</si>
  <si>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</si>
  <si>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</si>
  <si>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</si>
  <si>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</si>
  <si>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</si>
  <si>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</si>
  <si>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</si>
  <si>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</si>
  <si>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</si>
  <si>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</si>
  <si>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</si>
  <si>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</si>
  <si>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</si>
  <si>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</si>
  <si>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</si>
  <si>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</si>
  <si>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</si>
  <si>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</si>
  <si>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</si>
  <si>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</si>
  <si>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</si>
  <si>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</si>
  <si>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</si>
  <si>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</si>
  <si>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</si>
  <si>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</si>
  <si>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</si>
  <si>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</si>
  <si>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</si>
  <si>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</si>
  <si>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</si>
  <si>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</si>
  <si>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</si>
  <si>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</si>
  <si>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</si>
  <si>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</si>
  <si>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</si>
  <si>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</si>
  <si>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</si>
  <si>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</si>
  <si>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</si>
  <si>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</si>
  <si>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</si>
  <si>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</si>
  <si>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</si>
  <si>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</si>
  <si>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</si>
  <si>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</si>
  <si>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</si>
  <si>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</si>
  <si>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</si>
  <si>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</si>
  <si>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</si>
  <si>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</si>
  <si>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</si>
  <si>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</si>
  <si>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</si>
  <si>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</si>
  <si>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</si>
  <si>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</si>
  <si>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</si>
  <si>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</si>
  <si>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</si>
  <si>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</si>
  <si>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</si>
  <si>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</si>
  <si>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</si>
  <si>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</si>
  <si>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</si>
  <si>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</si>
  <si>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</si>
  <si>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</si>
  <si>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</si>
  <si>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</si>
  <si>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</si>
  <si>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</si>
  <si>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</si>
  <si>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</si>
  <si>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</si>
  <si>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</si>
  <si>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</si>
  <si>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</si>
  <si>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</si>
  <si>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</si>
  <si>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</si>
  <si>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</si>
  <si>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</si>
  <si>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</si>
  <si>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</si>
  <si>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</si>
  <si>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</si>
  <si>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</si>
  <si>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</si>
  <si>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</si>
  <si>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</si>
  <si>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</si>
  <si>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</si>
  <si>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</si>
  <si>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</si>
  <si>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</si>
  <si>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</si>
  <si>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</si>
  <si>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</si>
  <si>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</si>
  <si>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</si>
  <si>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</si>
  <si>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</si>
  <si>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</si>
  <si>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</si>
  <si>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</si>
  <si>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</si>
  <si>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</si>
  <si>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</si>
  <si>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</si>
  <si>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</si>
  <si>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</si>
  <si>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</si>
  <si>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</si>
  <si>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</si>
  <si>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</si>
  <si>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</si>
  <si>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</si>
  <si>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</si>
  <si>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</si>
  <si>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</si>
  <si>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</si>
  <si>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</si>
  <si>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</si>
  <si>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</si>
  <si>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</si>
  <si>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</si>
  <si>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</si>
  <si>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</si>
  <si>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</si>
  <si>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</si>
  <si>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</si>
  <si>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</si>
  <si>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</si>
  <si>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</si>
  <si>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</si>
  <si>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</si>
  <si>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</si>
  <si>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</si>
  <si>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</si>
  <si>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</si>
  <si>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</si>
  <si>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</si>
  <si>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</si>
  <si>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</si>
  <si>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</si>
  <si>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</si>
  <si>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</si>
  <si>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</si>
  <si>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</si>
  <si>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</si>
  <si>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</si>
  <si>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</si>
  <si>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</si>
  <si>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</si>
  <si>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</si>
  <si>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</si>
  <si>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</si>
  <si>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</si>
  <si>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</si>
  <si>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</si>
  <si>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</si>
  <si>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</si>
  <si>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</si>
  <si>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</si>
  <si>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</si>
  <si>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</si>
  <si>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</si>
  <si>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</si>
  <si>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</si>
  <si>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</si>
  <si>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</si>
  <si>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</si>
  <si>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</si>
  <si>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</si>
  <si>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</si>
  <si>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</si>
  <si>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</si>
  <si>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</si>
  <si>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</si>
  <si>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</si>
  <si>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</si>
  <si>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</si>
  <si>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</si>
  <si>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</si>
  <si>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</si>
  <si>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</si>
  <si>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</si>
  <si>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</si>
  <si>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</si>
  <si>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</si>
  <si>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</si>
  <si>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</si>
  <si>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</si>
  <si>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</si>
  <si>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</si>
  <si>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</si>
  <si>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</si>
  <si>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</si>
  <si>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</si>
  <si>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</si>
  <si>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</si>
  <si>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</si>
  <si>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</si>
  <si>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</si>
  <si>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</si>
  <si>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</si>
  <si>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</si>
  <si>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</si>
  <si>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</si>
  <si>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</si>
  <si>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</si>
  <si>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</si>
  <si>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</si>
  <si>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</si>
  <si>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</si>
  <si>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</si>
  <si>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</si>
  <si>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</si>
  <si>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</si>
  <si>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</si>
  <si>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</si>
  <si>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</si>
  <si>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</si>
  <si>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</si>
  <si>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</si>
  <si>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</si>
  <si>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</si>
  <si>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</si>
  <si>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</si>
  <si>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</si>
  <si>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</si>
  <si>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</si>
  <si>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</si>
  <si>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</si>
  <si>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</si>
  <si>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</si>
  <si>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</si>
  <si>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</si>
  <si>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</si>
  <si>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</si>
  <si>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</si>
  <si>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</si>
  <si>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</si>
  <si>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</si>
  <si>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</si>
  <si>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</si>
  <si>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</si>
  <si>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</si>
  <si>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</si>
  <si>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</si>
  <si>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</si>
  <si>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</si>
  <si>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</si>
  <si>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</si>
  <si>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</si>
  <si>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</si>
  <si>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</si>
  <si>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</si>
  <si>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</si>
  <si>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</si>
  <si>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</si>
  <si>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</si>
  <si>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</si>
  <si>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</si>
  <si>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</si>
  <si>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</si>
  <si>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</si>
  <si>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</si>
  <si>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</si>
  <si>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</si>
  <si>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</si>
  <si>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</si>
  <si>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</si>
  <si>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</si>
  <si>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</si>
  <si>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</si>
  <si>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</si>
  <si>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</si>
  <si>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</si>
  <si>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</si>
  <si>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</si>
  <si>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</si>
  <si>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</si>
  <si>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</si>
  <si>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</si>
  <si>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</si>
  <si>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</si>
  <si>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</si>
  <si>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</si>
  <si>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</si>
  <si>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</si>
  <si>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</si>
  <si>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</si>
  <si>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</si>
  <si>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</si>
  <si>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</si>
  <si>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</si>
  <si>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</si>
  <si>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</si>
  <si>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</si>
  <si>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</si>
  <si>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</si>
  <si>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</si>
  <si>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</si>
  <si>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</si>
  <si>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</si>
  <si>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</si>
  <si>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</si>
  <si>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</si>
  <si>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</si>
  <si>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</si>
  <si>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</si>
  <si>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</si>
  <si>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</si>
  <si>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</si>
  <si>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</si>
  <si>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</si>
  <si>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</si>
  <si>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</si>
  <si>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</si>
  <si>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</si>
  <si>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</si>
  <si>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</si>
  <si>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</si>
  <si>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</si>
  <si>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</si>
  <si>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</si>
  <si>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</si>
  <si>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</si>
  <si>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</si>
  <si>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</si>
  <si>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</si>
  <si>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</si>
  <si>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</si>
  <si>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</si>
  <si>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</si>
  <si>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</si>
  <si>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</si>
  <si>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</si>
  <si>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</si>
  <si>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</si>
  <si>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</si>
  <si>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</si>
  <si>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</si>
  <si>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</si>
  <si>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</si>
  <si>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</si>
  <si>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</si>
  <si>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</si>
  <si>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</si>
  <si>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</si>
  <si>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</si>
  <si>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</si>
  <si>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</si>
  <si>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</si>
  <si>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</si>
  <si>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</si>
  <si>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</si>
  <si>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</si>
  <si>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</si>
  <si>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</si>
  <si>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</si>
  <si>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</si>
  <si>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</si>
  <si>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</si>
  <si>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</si>
  <si>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</si>
  <si>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</si>
  <si>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</si>
  <si>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</si>
  <si>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</si>
  <si>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</si>
  <si>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</si>
  <si>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</si>
  <si>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</si>
  <si>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</si>
  <si>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</si>
  <si>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</si>
  <si>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</si>
  <si>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</si>
  <si>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</si>
  <si>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</si>
  <si>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</si>
  <si>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</si>
  <si>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</si>
  <si>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</si>
  <si>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</si>
  <si>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</si>
  <si>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</si>
  <si>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</si>
  <si>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</si>
  <si>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</si>
  <si>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</si>
  <si>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</si>
  <si>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</si>
  <si>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</si>
  <si>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</si>
  <si>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</si>
  <si>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</si>
  <si>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</si>
  <si>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</si>
  <si>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</si>
  <si>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</si>
  <si>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</si>
  <si>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</si>
  <si>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</si>
  <si>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</si>
  <si>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</si>
  <si>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</si>
  <si>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</si>
  <si>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</si>
  <si>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</si>
  <si>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</si>
  <si>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</si>
  <si>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</si>
  <si>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</si>
  <si>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</si>
  <si>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</si>
  <si>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</si>
  <si>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</si>
  <si>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</si>
  <si>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</si>
  <si>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</si>
  <si>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</si>
  <si>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</si>
  <si>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</si>
  <si>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</si>
  <si>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</si>
  <si>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</si>
  <si>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</si>
  <si>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</si>
  <si>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</si>
  <si>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</si>
  <si>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</si>
  <si>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</si>
  <si>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</si>
  <si>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</si>
  <si>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</si>
  <si>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</si>
  <si>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</si>
  <si>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</si>
  <si>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</si>
  <si>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</si>
  <si>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</si>
  <si>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</si>
  <si>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</si>
  <si>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</si>
  <si>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</si>
  <si>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</si>
  <si>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</si>
  <si>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</si>
  <si>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</si>
  <si>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</si>
  <si>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</si>
  <si>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</si>
  <si>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</si>
  <si>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</si>
  <si>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</si>
  <si>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</si>
  <si>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</si>
  <si>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</si>
  <si>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</si>
  <si>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</si>
  <si>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</si>
  <si>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</si>
  <si>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</si>
  <si>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</si>
  <si>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</si>
  <si>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</si>
  <si>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</si>
  <si>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</si>
  <si>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</si>
  <si>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</si>
  <si>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</si>
  <si>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</si>
  <si>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</si>
  <si>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</si>
  <si>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</si>
  <si>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</si>
  <si>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</si>
  <si>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</si>
  <si>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</si>
  <si>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</si>
  <si>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</si>
  <si>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</si>
  <si>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</si>
  <si>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</si>
  <si>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</si>
  <si>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</si>
  <si>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</si>
  <si>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</si>
  <si>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</si>
  <si>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</si>
  <si>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</si>
  <si>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</si>
  <si>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</si>
  <si>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</si>
  <si>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</si>
  <si>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</si>
  <si>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</si>
  <si>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</si>
  <si>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</si>
  <si>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</si>
  <si>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</si>
  <si>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</si>
  <si>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</si>
  <si>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</si>
  <si>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</si>
  <si>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</si>
  <si>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</si>
  <si>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</si>
  <si>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</si>
  <si>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</si>
  <si>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</si>
  <si>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</si>
  <si>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</si>
  <si>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</si>
  <si>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</si>
  <si>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</si>
  <si>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</si>
  <si>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</si>
  <si>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</si>
  <si>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</si>
  <si>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</si>
  <si>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</si>
  <si>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</si>
  <si>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</si>
  <si>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</si>
  <si>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</si>
  <si>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</si>
  <si>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</si>
  <si>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</si>
  <si>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</si>
  <si>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</si>
  <si>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</si>
  <si>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</si>
  <si>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</si>
  <si>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</si>
  <si>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</si>
  <si>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</si>
  <si>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</si>
  <si>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</si>
  <si>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</si>
  <si>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</si>
  <si>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</si>
  <si>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</si>
  <si>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</si>
  <si>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</si>
  <si>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</si>
  <si>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</si>
  <si>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</si>
  <si>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</si>
  <si>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</si>
  <si>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</si>
  <si>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</si>
  <si>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</si>
  <si>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</si>
  <si>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</si>
  <si>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</si>
  <si>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</si>
  <si>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</si>
  <si>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</si>
  <si>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</si>
  <si>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</si>
  <si>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</si>
  <si>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</si>
  <si>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</si>
  <si>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</si>
  <si>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</si>
  <si>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</si>
  <si>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</si>
  <si>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</si>
  <si>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</si>
  <si>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</si>
  <si>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</si>
  <si>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</si>
  <si>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</si>
  <si>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</si>
  <si>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</si>
  <si>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</si>
  <si>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</si>
  <si>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</si>
  <si>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</si>
  <si>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</si>
  <si>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</si>
  <si>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</si>
  <si>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</si>
  <si>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</si>
  <si>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</si>
  <si>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</si>
  <si>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</si>
  <si>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</si>
  <si>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</si>
  <si>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</si>
  <si>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</si>
  <si>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</si>
  <si>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</si>
  <si>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</si>
  <si>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</si>
  <si>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</si>
  <si>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</si>
  <si>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</si>
  <si>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</si>
  <si>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</si>
  <si>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</si>
  <si>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</si>
  <si>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</si>
  <si>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</si>
  <si>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</si>
  <si>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</si>
  <si>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</si>
  <si>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</si>
  <si>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</si>
  <si>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</si>
  <si>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</si>
  <si>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</si>
  <si>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</si>
  <si>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</si>
  <si>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</si>
  <si>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</si>
  <si>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</si>
  <si>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</si>
  <si>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</si>
  <si>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</si>
  <si>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</si>
  <si>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</si>
  <si>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</si>
  <si>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</si>
  <si>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</si>
  <si>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</si>
  <si>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</si>
  <si>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</si>
  <si>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</si>
  <si>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</si>
  <si>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</si>
  <si>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</si>
  <si>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</si>
  <si>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</si>
  <si>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</si>
  <si>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</si>
  <si>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</si>
  <si>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</si>
  <si>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</si>
  <si>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</si>
  <si>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</si>
  <si>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</si>
  <si>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</si>
  <si>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</si>
  <si>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</si>
  <si>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</si>
  <si>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</si>
  <si>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</si>
  <si>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</si>
  <si>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</si>
  <si>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</si>
  <si>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</si>
  <si>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</si>
  <si>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</si>
  <si>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</si>
  <si>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</si>
  <si>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</si>
  <si>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</si>
  <si>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</si>
  <si>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</si>
  <si>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</si>
  <si>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</si>
  <si>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</si>
  <si>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</si>
  <si>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</si>
  <si>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</si>
  <si>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</si>
  <si>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</si>
  <si>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</si>
  <si>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</si>
  <si>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</si>
  <si>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</si>
  <si>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</si>
  <si>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</si>
  <si>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</si>
  <si>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</si>
  <si>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</si>
  <si>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</si>
  <si>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</si>
  <si>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</si>
  <si>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</si>
  <si>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</si>
  <si>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</si>
  <si>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</si>
  <si>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</si>
  <si>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</si>
  <si>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</si>
  <si>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</si>
  <si>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</si>
  <si>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</si>
  <si>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</si>
  <si>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</si>
  <si>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</si>
  <si>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</si>
  <si>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</si>
  <si>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</si>
  <si>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</si>
  <si>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</si>
  <si>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</si>
  <si>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</si>
  <si>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</si>
  <si>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</si>
  <si>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</si>
  <si>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</si>
  <si>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</si>
  <si>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</si>
  <si>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</si>
  <si>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</si>
  <si>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</si>
  <si>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</si>
  <si>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</si>
  <si>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</si>
  <si>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</si>
  <si>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</si>
  <si>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</si>
  <si>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</si>
  <si>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</si>
  <si>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</si>
  <si>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</si>
  <si>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</si>
  <si>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</si>
  <si>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</si>
  <si>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</si>
  <si>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</si>
  <si>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</si>
  <si>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</si>
  <si>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</si>
  <si>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</si>
  <si>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</si>
  <si>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</si>
  <si>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</si>
  <si>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</si>
  <si>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</si>
  <si>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</si>
  <si>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</si>
  <si>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</si>
  <si>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</si>
  <si>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</si>
  <si>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</si>
  <si>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</si>
  <si>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</si>
  <si>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</si>
  <si>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</si>
  <si>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</si>
  <si>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</si>
  <si>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</si>
  <si>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</si>
  <si>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</si>
  <si>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</si>
  <si>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</si>
  <si>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</si>
  <si>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</si>
  <si>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</si>
  <si>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</si>
  <si>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</si>
  <si>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</si>
  <si>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</si>
  <si>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</si>
  <si>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</si>
  <si>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</si>
  <si>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</si>
  <si>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</si>
  <si>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</si>
  <si>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</si>
  <si>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</si>
  <si>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</si>
  <si>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</si>
  <si>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</si>
  <si>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</si>
  <si>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</si>
  <si>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</si>
  <si>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</si>
  <si>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</si>
  <si>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</si>
  <si>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</si>
  <si>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</si>
  <si>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</si>
  <si>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</si>
  <si>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</si>
  <si>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</si>
  <si>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</si>
  <si>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</si>
  <si>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</si>
  <si>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</si>
  <si>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</si>
  <si>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</si>
  <si>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</si>
  <si>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</si>
  <si>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</si>
  <si>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</si>
  <si>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</si>
  <si>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</si>
  <si>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</si>
  <si>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</si>
  <si>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</si>
  <si>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</si>
  <si>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</si>
  <si>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</si>
  <si>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</si>
  <si>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</si>
  <si>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</si>
  <si>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</si>
  <si>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</si>
  <si>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</si>
  <si>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</si>
  <si>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</si>
  <si>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</si>
  <si>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</si>
  <si>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</si>
  <si>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</si>
  <si>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</si>
  <si>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</si>
  <si>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</si>
  <si>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</si>
  <si>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</si>
  <si>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</si>
  <si>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</si>
  <si>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</si>
  <si>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</si>
  <si>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</si>
  <si>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</si>
  <si>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</si>
  <si>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</si>
  <si>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</si>
  <si>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</si>
  <si>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</si>
  <si>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</si>
  <si>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</si>
  <si>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</si>
  <si>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</si>
  <si>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</si>
  <si>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</si>
  <si>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</si>
  <si>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</si>
  <si>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</si>
  <si>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</si>
  <si>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</si>
  <si>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</si>
  <si>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</si>
  <si>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</si>
  <si>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</si>
  <si>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</si>
  <si>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</si>
  <si>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</si>
  <si>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</si>
  <si>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</si>
  <si>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</si>
  <si>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</si>
  <si>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</si>
  <si>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</si>
  <si>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</si>
  <si>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</si>
  <si>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</si>
  <si>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</si>
  <si>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</si>
  <si>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</si>
  <si>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</si>
  <si>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</si>
  <si>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</si>
  <si>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</si>
  <si>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</si>
  <si>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</si>
  <si>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</si>
  <si>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</si>
  <si>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</si>
  <si>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</si>
  <si>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</si>
  <si>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</si>
  <si>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</si>
  <si>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</si>
  <si>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</si>
  <si>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</si>
  <si>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</si>
  <si>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</si>
  <si>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</si>
  <si>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</si>
  <si>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</si>
  <si>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</si>
  <si>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</si>
  <si>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</si>
  <si>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</si>
  <si>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</si>
  <si>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</si>
  <si>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</si>
  <si>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</si>
  <si>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</si>
  <si>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</si>
  <si>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</si>
  <si>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</si>
  <si>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</si>
  <si>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</si>
  <si>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</si>
  <si>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</si>
  <si>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</si>
  <si>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</si>
  <si>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</si>
  <si>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</si>
  <si>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</si>
  <si>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</si>
  <si>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</si>
  <si>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</si>
  <si>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</si>
  <si>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</si>
  <si>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</si>
  <si>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</si>
  <si>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</si>
  <si>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</si>
  <si>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</si>
  <si>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</si>
  <si>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</si>
  <si>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</si>
  <si>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</si>
  <si>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</si>
  <si>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</si>
  <si>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</si>
  <si>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</si>
  <si>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</si>
  <si>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</si>
  <si>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</si>
  <si>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</si>
  <si>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</si>
  <si>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</si>
  <si>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</si>
  <si>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</si>
  <si>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</si>
  <si>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</si>
  <si>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</si>
  <si>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</si>
  <si>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</si>
  <si>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</si>
  <si>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</si>
  <si>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</si>
  <si>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</si>
  <si>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</si>
  <si>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</si>
  <si>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</si>
  <si>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</si>
  <si>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</si>
  <si>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</si>
  <si>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</si>
  <si>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</si>
  <si>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</si>
  <si>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</si>
  <si>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</si>
  <si>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</si>
  <si>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</si>
  <si>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</si>
  <si>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</si>
  <si>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</si>
  <si>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</si>
  <si>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</si>
  <si>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</si>
  <si>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</si>
  <si>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</si>
  <si>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</si>
  <si>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</si>
  <si>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</si>
  <si>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</si>
  <si>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</si>
  <si>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</si>
  <si>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</si>
  <si>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</si>
  <si>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</si>
  <si>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</si>
  <si>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</si>
  <si>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</si>
  <si>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</si>
  <si>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</si>
  <si>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</si>
  <si>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</si>
  <si>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</si>
  <si>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</si>
  <si>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</si>
  <si>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</si>
  <si>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</si>
  <si>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</si>
  <si>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</si>
  <si>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</si>
  <si>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</si>
  <si>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</si>
  <si>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</si>
  <si>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</si>
  <si>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</si>
  <si>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</si>
  <si>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</si>
  <si>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</si>
  <si>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</si>
  <si>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</si>
  <si>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</si>
  <si>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</si>
  <si>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</si>
  <si>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</si>
  <si>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</si>
  <si>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</si>
  <si>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</si>
  <si>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</si>
  <si>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</si>
  <si>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</si>
  <si>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</si>
  <si>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</si>
  <si>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</si>
  <si>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</si>
  <si>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</si>
  <si>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</si>
  <si>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</si>
  <si>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</si>
  <si>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</si>
  <si>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</si>
  <si>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</si>
  <si>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</si>
  <si>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</si>
  <si>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</si>
  <si>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</si>
  <si>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</si>
  <si>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</si>
  <si>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</si>
  <si>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</si>
  <si>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</si>
  <si>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</si>
  <si>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</si>
  <si>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</si>
  <si>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</si>
  <si>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</si>
  <si>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</si>
  <si>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</si>
  <si>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</si>
  <si>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</si>
  <si>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</si>
  <si>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</si>
  <si>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</si>
  <si>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</si>
  <si>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</si>
  <si>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</si>
  <si>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</si>
  <si>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</si>
  <si>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</si>
  <si>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</si>
  <si>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</si>
  <si>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</si>
  <si>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</si>
  <si>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</si>
  <si>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</si>
  <si>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</si>
  <si>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</si>
  <si>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</si>
  <si>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</si>
  <si>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</si>
  <si>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</si>
  <si>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</si>
  <si>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</si>
  <si>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</si>
  <si>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</si>
  <si>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</si>
  <si>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</si>
  <si>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</si>
  <si>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</si>
  <si>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</si>
  <si>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</si>
  <si>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</si>
  <si>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</si>
  <si>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</si>
  <si>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</si>
  <si>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</si>
  <si>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</si>
  <si>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</si>
  <si>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</si>
  <si>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</si>
  <si>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</si>
  <si>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</si>
  <si>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</si>
  <si>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</si>
  <si>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</si>
  <si>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</si>
  <si>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</si>
  <si>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</si>
  <si>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</si>
  <si>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</si>
  <si>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</si>
  <si>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</si>
  <si>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</si>
  <si>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</si>
  <si>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</si>
  <si>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</si>
  <si>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</si>
  <si>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</si>
  <si>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</si>
  <si>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</si>
  <si>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</si>
  <si>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</si>
  <si>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</si>
  <si>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</si>
  <si>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</si>
  <si>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</si>
  <si>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</si>
  <si>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</si>
  <si>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</si>
  <si>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</si>
  <si>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</si>
  <si>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</si>
  <si>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</si>
  <si>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</si>
  <si>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</si>
  <si>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</si>
  <si>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</si>
  <si>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</si>
  <si>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</si>
  <si>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</si>
  <si>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</si>
  <si>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</si>
  <si>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</si>
  <si>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</si>
  <si>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</si>
  <si>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</si>
  <si>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</si>
  <si>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</si>
  <si>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</si>
  <si>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</si>
  <si>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</si>
  <si>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</si>
  <si>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</si>
  <si>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</si>
  <si>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</si>
  <si>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</si>
  <si>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</si>
  <si>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</si>
  <si>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</si>
  <si>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</si>
  <si>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</si>
  <si>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</si>
  <si>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</si>
  <si>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</si>
  <si>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</si>
  <si>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</si>
  <si>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</si>
  <si>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</si>
  <si>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</si>
  <si>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</si>
  <si>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</si>
  <si>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</si>
  <si>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</si>
  <si>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</si>
  <si>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</si>
  <si>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</si>
  <si>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</si>
  <si>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</si>
  <si>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</si>
  <si>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</si>
  <si>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</si>
  <si>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</si>
  <si>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</si>
  <si>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</si>
  <si>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</si>
  <si>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</si>
  <si>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</si>
  <si>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</si>
  <si>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</si>
  <si>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</si>
  <si>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</si>
  <si>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</si>
  <si>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</si>
  <si>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</si>
  <si>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</si>
  <si>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</si>
  <si>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</si>
  <si>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</si>
  <si>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</si>
  <si>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</si>
  <si>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</si>
  <si>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</si>
  <si>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</si>
  <si>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</si>
  <si>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</si>
  <si>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</si>
  <si>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</si>
  <si>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</si>
  <si>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</si>
  <si>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</si>
  <si>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</si>
  <si>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</si>
  <si>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</si>
  <si>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</si>
  <si>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</si>
  <si>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</si>
  <si>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</si>
  <si>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</si>
  <si>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</si>
  <si>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</si>
  <si>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</si>
  <si>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</si>
  <si>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</si>
  <si>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</si>
  <si>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</si>
  <si>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</si>
  <si>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</si>
  <si>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</si>
  <si>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</si>
  <si>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</si>
  <si>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</si>
  <si>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</si>
  <si>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</si>
  <si>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</si>
  <si>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</si>
  <si>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</si>
  <si>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</si>
  <si>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</si>
  <si>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</si>
  <si>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</si>
  <si>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</si>
  <si>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</si>
  <si>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</si>
  <si>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</si>
  <si>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</si>
  <si>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</si>
  <si>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</si>
  <si>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</si>
  <si>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</si>
  <si>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</si>
  <si>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</si>
  <si>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</si>
  <si>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</si>
  <si>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</si>
  <si>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</si>
  <si>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</si>
  <si>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</si>
  <si>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</si>
  <si>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</si>
  <si>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</si>
  <si>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</si>
  <si>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</si>
  <si>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</si>
  <si>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</si>
  <si>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</si>
  <si>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</si>
  <si>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</si>
  <si>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</si>
  <si>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</si>
  <si>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</si>
  <si>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</si>
  <si>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</si>
  <si>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</si>
  <si>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</si>
  <si>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</si>
  <si>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</si>
  <si>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</si>
  <si>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</si>
  <si>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</si>
  <si>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</si>
  <si>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</si>
  <si>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</si>
  <si>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</si>
  <si>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</si>
  <si>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</si>
  <si>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</si>
  <si>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</si>
  <si>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</si>
  <si>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</si>
  <si>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</si>
  <si>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</si>
  <si>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</si>
  <si>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</si>
  <si>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</si>
  <si>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</si>
  <si>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</si>
  <si>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</si>
  <si>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</si>
  <si>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</si>
  <si>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</si>
  <si>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</si>
  <si>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</si>
  <si>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</si>
  <si>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</si>
  <si>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</si>
  <si>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</si>
  <si>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</si>
  <si>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</si>
  <si>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</si>
  <si>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</si>
  <si>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</si>
  <si>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</si>
  <si>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</si>
  <si>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</si>
  <si>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</si>
  <si>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</si>
  <si>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</si>
  <si>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</si>
  <si>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</si>
  <si>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</si>
  <si>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</si>
  <si>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</si>
  <si>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</si>
  <si>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</si>
  <si>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</si>
  <si>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</si>
  <si>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</si>
  <si>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</si>
  <si>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</si>
  <si>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</si>
  <si>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</si>
  <si>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</si>
  <si>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</si>
  <si>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</si>
  <si>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</si>
  <si>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</si>
  <si>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</si>
  <si>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</si>
  <si>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</si>
  <si>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</si>
  <si>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</si>
  <si>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</si>
  <si>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</si>
  <si>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</si>
  <si>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</si>
  <si>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</si>
  <si>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</si>
  <si>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</si>
  <si>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</si>
  <si>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</si>
  <si>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</si>
  <si>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</si>
  <si>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</si>
  <si>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</si>
  <si>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</si>
  <si>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</si>
  <si>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</si>
  <si>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</si>
  <si>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</si>
  <si>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</si>
  <si>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</si>
  <si>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</si>
  <si>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</si>
  <si>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</si>
  <si>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</si>
  <si>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</si>
  <si>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</si>
  <si>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</si>
  <si>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</si>
  <si>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</si>
  <si>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</si>
  <si>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</si>
  <si>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</si>
  <si>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</si>
  <si>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</si>
  <si>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</si>
  <si>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</si>
  <si>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</si>
  <si>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</si>
  <si>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</si>
  <si>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</si>
  <si>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</si>
  <si>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</si>
  <si>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</si>
  <si>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</si>
  <si>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</si>
  <si>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</si>
  <si>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</si>
  <si>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</si>
  <si>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</si>
  <si>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</si>
  <si>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</si>
  <si>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</si>
  <si>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</si>
  <si>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</si>
  <si>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</si>
  <si>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</si>
  <si>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</si>
  <si>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</si>
  <si>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</si>
  <si>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</si>
  <si>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</si>
  <si>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</si>
  <si>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</si>
  <si>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</si>
  <si>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</si>
  <si>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</si>
  <si>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</si>
  <si>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</si>
  <si>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</si>
  <si>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</si>
  <si>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</si>
  <si>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</si>
  <si>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</si>
  <si>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</si>
  <si>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</si>
  <si>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</si>
  <si>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</si>
  <si>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</si>
  <si>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</si>
  <si>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</si>
  <si>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</si>
  <si>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</si>
  <si>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</si>
  <si>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</si>
  <si>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</si>
  <si>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</si>
  <si>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</si>
  <si>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</si>
  <si>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</si>
  <si>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</si>
  <si>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</si>
  <si>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</si>
  <si>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</si>
  <si>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</si>
  <si>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</si>
  <si>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</si>
  <si>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</si>
  <si>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</si>
  <si>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</si>
  <si>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</si>
  <si>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</si>
  <si>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</si>
  <si>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</si>
  <si>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</si>
  <si>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</si>
  <si>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</si>
  <si>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</si>
  <si>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</si>
  <si>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</si>
  <si>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</si>
  <si>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</si>
  <si>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</si>
  <si>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</si>
  <si>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</si>
  <si>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</si>
  <si>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</si>
  <si>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</si>
  <si>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</si>
  <si>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</si>
  <si>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</si>
  <si>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</si>
  <si>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</si>
  <si>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</si>
  <si>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</si>
  <si>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</si>
  <si>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</si>
  <si>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</si>
  <si>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</si>
  <si>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</si>
  <si>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</si>
  <si>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</si>
  <si>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</si>
  <si>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</si>
  <si>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</si>
  <si>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</si>
  <si>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</si>
  <si>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</si>
  <si>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</si>
  <si>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</si>
  <si>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</si>
  <si>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</si>
  <si>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</si>
  <si>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</si>
  <si>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</si>
  <si>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</si>
  <si>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</si>
  <si>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</si>
  <si>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</si>
  <si>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</si>
  <si>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</si>
  <si>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</si>
  <si>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</si>
  <si>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</si>
  <si>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</si>
  <si>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</si>
  <si>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</si>
  <si>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</si>
  <si>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</si>
  <si>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</si>
  <si>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</si>
  <si>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</si>
  <si>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</si>
  <si>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</si>
  <si>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</si>
  <si>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</si>
  <si>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</si>
  <si>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</si>
  <si>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</si>
  <si>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</si>
  <si>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</si>
  <si>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</si>
  <si>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</si>
  <si>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</si>
  <si>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</si>
  <si>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</si>
  <si>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</si>
  <si>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</si>
  <si>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</si>
  <si>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</si>
  <si>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</si>
  <si>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</si>
  <si>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</si>
  <si>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</si>
  <si>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</si>
  <si>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</si>
  <si>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</si>
  <si>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</si>
  <si>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</si>
  <si>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</si>
  <si>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</si>
  <si>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</si>
  <si>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</si>
  <si>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</si>
  <si>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</si>
  <si>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</si>
  <si>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</si>
  <si>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</si>
  <si>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</si>
  <si>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</si>
  <si>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</si>
  <si>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</si>
  <si>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</si>
  <si>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</si>
  <si>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</si>
  <si>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</si>
  <si>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</si>
  <si>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</si>
  <si>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</si>
  <si>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</si>
  <si>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</si>
  <si>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</si>
  <si>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</si>
  <si>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</si>
  <si>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</si>
  <si>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</si>
  <si>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</si>
  <si>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</si>
  <si>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</si>
  <si>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</si>
  <si>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</si>
  <si>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</si>
  <si>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</si>
  <si>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</si>
  <si>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</si>
  <si>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</si>
  <si>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</si>
  <si>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</si>
  <si>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</si>
  <si>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</si>
  <si>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</si>
  <si>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</si>
  <si>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</si>
  <si>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</si>
  <si>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</si>
  <si>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</si>
  <si>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</si>
  <si>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</si>
  <si>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</si>
  <si>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</si>
  <si>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</si>
  <si>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</si>
  <si>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</si>
  <si>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</si>
  <si>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</si>
  <si>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</si>
  <si>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</si>
  <si>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</si>
  <si>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</si>
  <si>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</si>
  <si>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</si>
  <si>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</si>
  <si>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</si>
  <si>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</si>
  <si>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</si>
  <si>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</si>
  <si>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</si>
  <si>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</si>
  <si>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</si>
  <si>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</si>
  <si>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</si>
  <si>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</si>
  <si>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</si>
  <si>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</si>
  <si>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</si>
  <si>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</si>
  <si>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</si>
  <si>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</si>
  <si>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</si>
  <si>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</si>
  <si>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</si>
  <si>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</si>
  <si>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</si>
  <si>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</si>
  <si>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</si>
  <si>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</si>
  <si>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</si>
  <si>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</si>
  <si>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</si>
  <si>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</si>
  <si>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</si>
  <si>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</si>
  <si>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</si>
  <si>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</si>
  <si>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</si>
  <si>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</si>
  <si>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</si>
  <si>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</si>
  <si>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</si>
  <si>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</si>
  <si>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</si>
  <si>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</si>
  <si>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</si>
  <si>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</si>
  <si>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</si>
  <si>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</si>
  <si>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</si>
  <si>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</si>
  <si>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</si>
  <si>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</si>
  <si>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</si>
  <si>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</si>
  <si>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</si>
  <si>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</si>
  <si>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</si>
  <si>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</si>
  <si>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</si>
  <si>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</si>
  <si>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</si>
  <si>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</si>
  <si>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</si>
  <si>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</si>
  <si>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</si>
  <si>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</si>
  <si>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</si>
  <si>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</si>
  <si>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</si>
  <si>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</si>
  <si>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</si>
  <si>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</si>
  <si>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</si>
  <si>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</si>
  <si>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</si>
  <si>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</si>
  <si>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</si>
  <si>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</si>
  <si>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</si>
  <si>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</si>
  <si>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</si>
  <si>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</si>
  <si>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</si>
  <si>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</si>
  <si>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</si>
  <si>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</si>
  <si>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</si>
  <si>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</si>
  <si>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</si>
  <si>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</si>
  <si>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</si>
  <si>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</si>
  <si>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</si>
  <si>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</si>
  <si>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</si>
  <si>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</si>
  <si>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</si>
  <si>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</si>
  <si>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</si>
  <si>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</si>
  <si>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</si>
  <si>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</si>
  <si>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</si>
  <si>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</si>
  <si>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</si>
  <si>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</si>
  <si>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</si>
  <si>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</si>
  <si>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</si>
  <si>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</si>
  <si>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</si>
  <si>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</si>
  <si>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</si>
  <si>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</si>
  <si>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</si>
  <si>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</si>
  <si>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</si>
  <si>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</si>
  <si>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</si>
  <si>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</si>
  <si>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</si>
  <si>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</si>
  <si>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</si>
  <si>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</si>
  <si>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</si>
  <si>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</si>
  <si>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</si>
  <si>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</si>
  <si>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</si>
  <si>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</si>
  <si>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</si>
  <si>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</si>
  <si>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</si>
  <si>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</si>
  <si>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</si>
  <si>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</si>
  <si>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</si>
  <si>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</si>
  <si>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</si>
  <si>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</si>
  <si>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</si>
  <si>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</si>
  <si>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</si>
  <si>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</si>
  <si>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</si>
  <si>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</si>
  <si>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</si>
  <si>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</si>
  <si>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</si>
  <si>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</si>
  <si>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</si>
  <si>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</si>
  <si>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</si>
  <si>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</si>
  <si>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</si>
  <si>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</si>
  <si>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</si>
  <si>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</si>
  <si>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</si>
  <si>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</si>
  <si>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</si>
  <si>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</si>
  <si>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</si>
  <si>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</si>
  <si>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</si>
  <si>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</si>
  <si>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</si>
  <si>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</si>
  <si>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</si>
  <si>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</si>
  <si>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</si>
  <si>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</si>
  <si>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</si>
  <si>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</si>
  <si>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</si>
  <si>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</si>
  <si>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</si>
  <si>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</si>
  <si>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</si>
  <si>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</si>
  <si>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</si>
  <si>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</si>
  <si>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</si>
  <si>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</si>
  <si>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</si>
  <si>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</si>
  <si>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</si>
  <si>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</si>
  <si>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</si>
  <si>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</si>
  <si>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</si>
  <si>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</si>
  <si>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</si>
  <si>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</si>
  <si>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</si>
  <si>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</si>
  <si>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</si>
  <si>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</si>
  <si>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</si>
  <si>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</si>
  <si>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</si>
  <si>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</si>
  <si>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</si>
  <si>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</si>
  <si>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</si>
  <si>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</si>
  <si>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</si>
  <si>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</si>
  <si>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</si>
  <si>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</si>
  <si>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</si>
  <si>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</si>
  <si>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</si>
  <si>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</si>
  <si>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</si>
  <si>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</si>
  <si>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</si>
  <si>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</si>
  <si>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</si>
  <si>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</si>
  <si>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</si>
  <si>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</si>
  <si>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</si>
  <si>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</si>
  <si>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</si>
  <si>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</si>
  <si>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</si>
  <si>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</si>
  <si>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</si>
  <si>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</si>
  <si>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</si>
  <si>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</si>
  <si>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</si>
  <si>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</si>
  <si>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</si>
  <si>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</si>
  <si>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</si>
  <si>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</si>
  <si>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</si>
  <si>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</si>
  <si>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</si>
  <si>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</si>
  <si>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</si>
  <si>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</si>
  <si>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</si>
  <si>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</si>
  <si>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</si>
  <si>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</si>
  <si>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</si>
  <si>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</si>
  <si>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</si>
  <si>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</si>
  <si>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</si>
  <si>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</si>
  <si>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</si>
  <si>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</si>
  <si>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</si>
  <si>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</si>
  <si>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</si>
  <si>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</si>
  <si>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</si>
  <si>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</si>
  <si>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</si>
  <si>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</si>
  <si>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</si>
  <si>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</si>
  <si>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</si>
  <si>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</si>
  <si>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</si>
  <si>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</si>
  <si>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</si>
  <si>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</si>
  <si>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</si>
  <si>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</si>
  <si>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</si>
  <si>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</si>
  <si>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</si>
  <si>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</si>
  <si>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</si>
  <si>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</si>
  <si>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</si>
  <si>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</si>
  <si>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</si>
  <si>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</si>
  <si>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</si>
  <si>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</si>
  <si>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</si>
  <si>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</si>
  <si>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</si>
  <si>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</si>
  <si>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</si>
  <si>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</si>
  <si>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</si>
  <si>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</si>
  <si>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</si>
  <si>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</si>
  <si>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</si>
  <si>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</si>
  <si>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</si>
  <si>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</si>
  <si>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</si>
  <si>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</si>
  <si>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</si>
  <si>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</si>
  <si>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</si>
  <si>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</si>
  <si>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</si>
  <si>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</si>
  <si>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</si>
  <si>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</si>
  <si>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</si>
  <si>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</si>
  <si>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</si>
  <si>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</si>
  <si>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</si>
  <si>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</si>
  <si>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</si>
  <si>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</si>
  <si>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</si>
  <si>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</si>
  <si>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</si>
  <si>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</si>
  <si>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</si>
  <si>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</si>
  <si>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</si>
  <si>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</si>
  <si>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</si>
  <si>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</si>
  <si>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</si>
  <si>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</si>
  <si>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</si>
  <si>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</si>
  <si>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</si>
  <si>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</si>
  <si>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</si>
  <si>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</si>
  <si>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</si>
  <si>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</si>
  <si>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</si>
  <si>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</si>
  <si>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</si>
  <si>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</si>
  <si>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</si>
  <si>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</si>
  <si>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</si>
  <si>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</si>
  <si>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</si>
  <si>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</si>
  <si>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</si>
  <si>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</si>
  <si>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</si>
  <si>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</si>
  <si>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</si>
  <si>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</si>
  <si>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</si>
  <si>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</si>
  <si>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</si>
  <si>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</si>
  <si>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</si>
  <si>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</si>
  <si>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</si>
  <si>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</si>
  <si>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</si>
  <si>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</si>
  <si>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</si>
  <si>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</si>
  <si>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</si>
  <si>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</si>
  <si>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</si>
  <si>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</si>
  <si>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</si>
  <si>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</si>
  <si>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</si>
  <si>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</si>
  <si>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</si>
  <si>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</si>
  <si>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</si>
  <si>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</si>
  <si>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</si>
  <si>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</si>
  <si>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</si>
  <si>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</si>
  <si>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</si>
  <si>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</si>
  <si>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</si>
  <si>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</si>
  <si>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</si>
  <si>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</si>
  <si>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</si>
  <si>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</si>
  <si>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</si>
  <si>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</si>
  <si>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</si>
  <si>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</si>
  <si>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</si>
  <si>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</si>
  <si>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</si>
  <si>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</si>
  <si>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</si>
  <si>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</si>
  <si>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</si>
  <si>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</si>
  <si>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</si>
  <si>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</si>
  <si>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</si>
  <si>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</si>
  <si>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</si>
  <si>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</si>
  <si>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</si>
  <si>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</si>
  <si>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</si>
  <si>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</si>
  <si>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</si>
  <si>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</si>
  <si>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</si>
  <si>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</si>
  <si>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</si>
  <si>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</si>
  <si>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</si>
  <si>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</si>
  <si>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</si>
  <si>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</si>
  <si>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</si>
  <si>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</si>
  <si>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</si>
  <si>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</si>
  <si>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</si>
  <si>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</si>
  <si>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</si>
  <si>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</si>
  <si>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</si>
  <si>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</si>
  <si>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</si>
  <si>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</si>
  <si>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</si>
  <si>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</si>
  <si>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</si>
  <si>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</si>
  <si>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</si>
  <si>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</si>
  <si>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</si>
  <si>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</si>
  <si>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</si>
  <si>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</si>
  <si>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</si>
  <si>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</si>
  <si>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</si>
  <si>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</si>
  <si>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</si>
  <si>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</si>
  <si>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</si>
  <si>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</si>
  <si>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</si>
  <si>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</si>
  <si>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</si>
  <si>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</si>
  <si>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</si>
  <si>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</si>
  <si>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</si>
  <si>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</si>
  <si>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</si>
  <si>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</si>
  <si>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</si>
  <si>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</si>
  <si>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</si>
  <si>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</si>
  <si>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</si>
  <si>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</si>
  <si>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</si>
  <si>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</si>
  <si>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</si>
  <si>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</si>
  <si>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</si>
  <si>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</si>
  <si>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</si>
  <si>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</si>
  <si>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</si>
  <si>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</si>
  <si>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</si>
  <si>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</si>
  <si>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</si>
  <si>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</si>
  <si>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</si>
  <si>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</si>
  <si>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</si>
  <si>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</si>
  <si>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</si>
  <si>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</si>
  <si>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</si>
  <si>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</si>
  <si>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</si>
  <si>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</si>
  <si>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</si>
  <si>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</si>
  <si>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</si>
  <si>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</si>
  <si>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</si>
  <si>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</si>
  <si>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</si>
  <si>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</si>
  <si>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</si>
  <si>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</si>
  <si>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</si>
  <si>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</si>
  <si>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</si>
  <si>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</si>
  <si>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</si>
  <si>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</si>
  <si>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</si>
  <si>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</si>
  <si>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</si>
  <si>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</si>
  <si>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</si>
  <si>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</si>
  <si>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</si>
  <si>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</si>
  <si>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</si>
  <si>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</si>
  <si>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</si>
  <si>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</si>
  <si>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</si>
  <si>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</si>
  <si>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</si>
  <si>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</si>
  <si>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</si>
  <si>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</si>
  <si>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</si>
  <si>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</si>
  <si>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</si>
  <si>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</si>
  <si>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</si>
  <si>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</si>
  <si>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</si>
  <si>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</si>
  <si>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</si>
  <si>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</si>
  <si>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</si>
  <si>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</si>
  <si>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</si>
  <si>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</si>
  <si>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</si>
  <si>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</si>
  <si>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</si>
  <si>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</si>
  <si>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</si>
  <si>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</si>
  <si>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</si>
  <si>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</si>
  <si>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</si>
  <si>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</si>
  <si>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</si>
  <si>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</si>
  <si>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</si>
  <si>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</si>
  <si>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</si>
  <si>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</si>
  <si>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</si>
  <si>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</si>
  <si>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</si>
  <si>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</si>
  <si>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</si>
  <si>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</si>
  <si>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</si>
  <si>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</si>
  <si>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</si>
  <si>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</si>
  <si>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</si>
  <si>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</si>
  <si>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</si>
  <si>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</si>
  <si>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</si>
  <si>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</si>
  <si>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</si>
  <si>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</si>
  <si>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</si>
  <si>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</si>
  <si>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</si>
  <si>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</si>
  <si>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</si>
  <si>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</si>
  <si>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</si>
  <si>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</si>
  <si>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</si>
  <si>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</si>
  <si>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</si>
  <si>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</si>
  <si>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</si>
  <si>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</si>
  <si>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</si>
  <si>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</si>
  <si>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</si>
  <si>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</si>
  <si>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</si>
  <si>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</si>
  <si>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</si>
  <si>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</si>
  <si>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</si>
  <si>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</si>
  <si>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</si>
  <si>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</si>
  <si>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</si>
  <si>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</si>
  <si>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</si>
  <si>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</si>
  <si>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</si>
  <si>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</si>
  <si>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</si>
  <si>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</si>
  <si>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</si>
  <si>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</si>
  <si>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</si>
  <si>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</si>
  <si>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</si>
  <si>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</si>
  <si>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</si>
  <si>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</si>
  <si>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</si>
  <si>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</si>
  <si>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</si>
  <si>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</si>
  <si>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</si>
  <si>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</si>
  <si>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</si>
  <si>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</si>
  <si>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</si>
  <si>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</si>
  <si>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</si>
  <si>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</si>
  <si>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</si>
  <si>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</si>
  <si>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</si>
  <si>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</si>
  <si>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</si>
  <si>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</si>
  <si>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</si>
  <si>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</si>
  <si>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</si>
  <si>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</si>
  <si>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</si>
  <si>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</si>
  <si>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</si>
  <si>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</si>
  <si>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</si>
  <si>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</si>
  <si>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</si>
  <si>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</si>
  <si>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</si>
  <si>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</si>
  <si>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</si>
  <si>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</si>
  <si>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</si>
  <si>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</si>
  <si>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</si>
  <si>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</si>
  <si>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</si>
  <si>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</si>
  <si>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</si>
  <si>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</si>
  <si>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</si>
  <si>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</si>
  <si>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</si>
  <si>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</si>
  <si>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</si>
  <si>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</si>
  <si>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</si>
  <si>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</si>
  <si>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</si>
  <si>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</si>
  <si>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</si>
  <si>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</si>
  <si>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</si>
  <si>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</si>
  <si>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</si>
  <si>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</si>
  <si>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</si>
  <si>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</si>
  <si>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</si>
  <si>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</si>
  <si>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</si>
  <si>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</si>
  <si>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</si>
  <si>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</si>
  <si>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</si>
  <si>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</si>
  <si>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</si>
  <si>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</si>
  <si>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</si>
  <si>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</si>
  <si>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</si>
  <si>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</si>
  <si>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</si>
  <si>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</si>
  <si>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</si>
  <si>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</si>
  <si>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</si>
  <si>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</si>
  <si>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</si>
  <si>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</si>
  <si>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</si>
  <si>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</si>
  <si>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</si>
  <si>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</si>
  <si>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</si>
  <si>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</si>
  <si>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</si>
  <si>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</si>
  <si>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</si>
  <si>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</si>
  <si>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</si>
  <si>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</si>
  <si>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</si>
  <si>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</si>
  <si>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</si>
  <si>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</si>
  <si>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</si>
  <si>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</si>
  <si>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</si>
  <si>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</si>
  <si>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</si>
  <si>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</si>
  <si>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</si>
  <si>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</si>
  <si>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</si>
  <si>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</si>
  <si>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</si>
  <si>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</si>
  <si>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</si>
  <si>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</si>
  <si>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</si>
  <si>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</si>
  <si>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</si>
  <si>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</si>
  <si>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</si>
  <si>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</si>
  <si>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</si>
  <si>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</si>
  <si>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</si>
  <si>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</si>
  <si>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</si>
  <si>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</si>
  <si>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</si>
  <si>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</si>
  <si>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</si>
  <si>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</si>
  <si>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</si>
  <si>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</si>
  <si>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</si>
  <si>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</si>
  <si>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</si>
  <si>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</si>
  <si>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</si>
  <si>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</si>
  <si>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</si>
  <si>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</si>
  <si>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</si>
  <si>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</si>
  <si>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</si>
  <si>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</si>
  <si>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</si>
  <si>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</si>
  <si>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</si>
  <si>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</si>
  <si>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</si>
  <si>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</si>
  <si>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</si>
  <si>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</si>
  <si>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</si>
  <si>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</si>
  <si>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</si>
  <si>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</si>
  <si>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</si>
  <si>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</si>
  <si>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</si>
  <si>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</si>
  <si>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</si>
  <si>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</si>
  <si>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</si>
  <si>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</si>
  <si>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</si>
  <si>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</si>
  <si>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</si>
  <si>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</si>
  <si>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</si>
  <si>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</si>
  <si>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</si>
  <si>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</si>
  <si>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</si>
  <si>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</si>
  <si>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</si>
  <si>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</si>
  <si>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</si>
  <si>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</si>
  <si>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</si>
  <si>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</si>
  <si>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</si>
  <si>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</si>
  <si>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</si>
  <si>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</si>
  <si>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</si>
  <si>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</si>
  <si>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</si>
  <si>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</si>
  <si>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</si>
  <si>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</si>
  <si>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</si>
  <si>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</si>
  <si>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</si>
  <si>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</si>
  <si>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</si>
  <si>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</si>
  <si>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</si>
  <si>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</si>
  <si>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</si>
  <si>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</si>
  <si>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</si>
  <si>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</si>
  <si>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</si>
  <si>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</si>
  <si>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</si>
  <si>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</si>
  <si>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</si>
  <si>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</si>
  <si>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</si>
  <si>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</si>
  <si>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</si>
  <si>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</si>
  <si>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</si>
  <si>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</si>
  <si>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</si>
  <si>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</si>
  <si>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</si>
  <si>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</si>
  <si>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</si>
  <si>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</si>
  <si>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</si>
  <si>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</si>
  <si>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</si>
  <si>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</si>
  <si>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</si>
  <si>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</si>
  <si>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</si>
  <si>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</si>
  <si>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</si>
  <si>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</si>
  <si>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</si>
  <si>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</si>
  <si>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</si>
  <si>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</si>
  <si>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</si>
  <si>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</si>
  <si>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</si>
  <si>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</si>
  <si>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</si>
  <si>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</si>
  <si>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</si>
  <si>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</si>
  <si>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</si>
  <si>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</si>
  <si>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</si>
  <si>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</si>
  <si>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</si>
  <si>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</si>
  <si>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</si>
  <si>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</si>
  <si>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</si>
  <si>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</si>
  <si>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</si>
  <si>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</si>
  <si>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</si>
  <si>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</si>
  <si>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</si>
  <si>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</si>
  <si>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</si>
  <si>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</si>
  <si>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</si>
  <si>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</si>
  <si>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</si>
  <si>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</si>
  <si>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</si>
  <si>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</si>
  <si>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</si>
  <si>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</si>
  <si>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</si>
  <si>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</si>
  <si>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</si>
  <si>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</si>
  <si>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</si>
  <si>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</si>
  <si>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</si>
  <si>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</si>
  <si>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</si>
  <si>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</si>
  <si>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</si>
  <si>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</si>
  <si>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</si>
  <si>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</si>
  <si>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</si>
  <si>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</si>
  <si>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</si>
  <si>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</si>
  <si>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</si>
  <si>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</si>
  <si>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</si>
  <si>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</si>
  <si>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</si>
  <si>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</si>
  <si>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</si>
  <si>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</si>
  <si>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</si>
  <si>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</si>
  <si>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</si>
  <si>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</si>
  <si>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</si>
  <si>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</si>
  <si>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</si>
  <si>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</si>
  <si>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</si>
  <si>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</si>
  <si>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</si>
  <si>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</si>
  <si>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</si>
  <si>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</si>
  <si>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</si>
  <si>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</si>
  <si>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</si>
  <si>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</si>
  <si>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</si>
  <si>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</si>
  <si>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</si>
  <si>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</si>
  <si>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</si>
  <si>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</si>
  <si>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</si>
  <si>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</si>
  <si>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</si>
  <si>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</si>
  <si>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</si>
  <si>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</si>
  <si>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</si>
  <si>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</si>
  <si>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</si>
  <si>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</si>
  <si>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</si>
  <si>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</si>
  <si>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</si>
  <si>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</si>
  <si>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</si>
  <si>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</si>
  <si>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</si>
  <si>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</si>
  <si>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</si>
  <si>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</si>
  <si>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</si>
  <si>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</si>
  <si>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</si>
  <si>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</si>
  <si>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</si>
  <si>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</si>
  <si>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</si>
  <si>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</si>
  <si>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</si>
  <si>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</si>
  <si>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</si>
  <si>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</si>
  <si>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</si>
  <si>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</si>
  <si>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</si>
  <si>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</si>
  <si>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</si>
  <si>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</si>
  <si>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</si>
  <si>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</si>
  <si>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</si>
  <si>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</si>
  <si>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</si>
  <si>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</si>
  <si>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</si>
  <si>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</si>
  <si>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</si>
  <si>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</si>
  <si>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</si>
  <si>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</si>
  <si>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</si>
  <si>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</si>
  <si>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</si>
  <si>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</si>
  <si>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</si>
  <si>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</si>
  <si>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</si>
  <si>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</si>
  <si>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</si>
  <si>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</si>
  <si>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</si>
  <si>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</si>
  <si>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</si>
  <si>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</si>
  <si>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</si>
  <si>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</si>
  <si>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</si>
  <si>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</si>
  <si>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</si>
  <si>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</si>
  <si>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</si>
  <si>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</si>
  <si>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</si>
  <si>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</si>
  <si>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</si>
  <si>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</si>
  <si>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</si>
  <si>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</si>
  <si>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</si>
  <si>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</si>
  <si>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</si>
  <si>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</si>
  <si>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</si>
  <si>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</si>
  <si>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</si>
  <si>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</si>
  <si>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</si>
  <si>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</si>
  <si>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</si>
  <si>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</si>
  <si>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</si>
  <si>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</si>
  <si>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</si>
  <si>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</si>
  <si>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</si>
  <si>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</si>
  <si>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</si>
  <si>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</si>
  <si>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</si>
  <si>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</si>
  <si>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</si>
  <si>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</si>
  <si>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</si>
  <si>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</si>
  <si>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</si>
  <si>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</si>
  <si>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</si>
  <si>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</si>
  <si>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</si>
  <si>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</si>
  <si>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</si>
  <si>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</si>
  <si>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</si>
  <si>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</si>
  <si>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</si>
  <si>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</si>
  <si>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</si>
  <si>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</si>
  <si>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</si>
  <si>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</si>
  <si>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</si>
  <si>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</si>
  <si>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</si>
  <si>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</si>
  <si>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</si>
  <si>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</si>
  <si>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</si>
  <si>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</si>
  <si>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</si>
  <si>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</si>
  <si>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</si>
  <si>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</si>
  <si>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</si>
  <si>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</si>
  <si>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</si>
  <si>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</si>
  <si>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</si>
  <si>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</si>
  <si>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</si>
  <si>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</si>
  <si>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</si>
  <si>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</si>
  <si>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</si>
  <si>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</si>
  <si>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</si>
  <si>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</si>
  <si>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</si>
  <si>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</si>
  <si>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</si>
  <si>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</si>
  <si>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</si>
  <si>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</si>
  <si>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</si>
  <si>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</si>
  <si>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</si>
  <si>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</si>
  <si>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</si>
  <si>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</si>
  <si>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</si>
  <si>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</si>
  <si>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</si>
  <si>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</si>
  <si>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</si>
  <si>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</si>
  <si>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</si>
  <si>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</si>
  <si>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</si>
  <si>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</si>
  <si>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</si>
  <si>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</si>
  <si>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</si>
  <si>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</si>
  <si>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</si>
  <si>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</si>
  <si>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</si>
  <si>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</si>
  <si>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</si>
  <si>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</si>
  <si>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</si>
  <si>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</si>
  <si>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</si>
  <si>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</si>
  <si>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</si>
  <si>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</si>
  <si>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</si>
  <si>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</si>
  <si>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</si>
  <si>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</si>
  <si>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</si>
  <si>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</si>
  <si>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</si>
  <si>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</si>
  <si>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</si>
  <si>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</si>
  <si>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</si>
  <si>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</si>
  <si>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</si>
  <si>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</si>
  <si>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</si>
  <si>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</si>
  <si>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</si>
  <si>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</si>
  <si>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</si>
  <si>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</si>
  <si>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</si>
  <si>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</si>
  <si>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</si>
  <si>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</si>
  <si>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</si>
  <si>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</si>
  <si>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</si>
  <si>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</si>
  <si>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</si>
  <si>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</si>
  <si>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</si>
  <si>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</si>
  <si>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</si>
  <si>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</si>
  <si>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</si>
  <si>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</si>
  <si>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</si>
  <si>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</si>
  <si>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</si>
  <si>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</si>
  <si>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</si>
  <si>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</si>
  <si>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</si>
  <si>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</si>
  <si>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</si>
  <si>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</si>
  <si>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</si>
  <si>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</si>
  <si>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</si>
  <si>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</si>
  <si>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</si>
  <si>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</si>
  <si>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</si>
  <si>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</si>
  <si>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</si>
  <si>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</si>
  <si>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</si>
  <si>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</si>
  <si>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</si>
  <si>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</si>
  <si>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</si>
  <si>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</si>
  <si>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</si>
  <si>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</si>
  <si>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</si>
  <si>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</si>
  <si>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</si>
  <si>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</si>
  <si>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</si>
  <si>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</si>
  <si>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</si>
  <si>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</si>
  <si>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</si>
  <si>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</si>
  <si>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</si>
  <si>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</si>
  <si>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</si>
  <si>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</si>
  <si>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</si>
  <si>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</si>
  <si>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</si>
  <si>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</si>
  <si>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</si>
  <si>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</si>
  <si>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</si>
  <si>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</si>
  <si>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</si>
  <si>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</si>
  <si>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</si>
  <si>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</si>
  <si>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</si>
  <si>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</si>
  <si>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</si>
  <si>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</si>
  <si>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</si>
  <si>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</si>
  <si>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</si>
  <si>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</si>
  <si>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</si>
  <si>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</si>
  <si>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</si>
  <si>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</si>
  <si>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</si>
  <si>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</si>
  <si>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</si>
  <si>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</si>
  <si>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</si>
  <si>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</si>
  <si>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</si>
  <si>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</si>
  <si>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</si>
  <si>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</si>
  <si>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</si>
  <si>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</si>
  <si>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</si>
  <si>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</si>
  <si>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</si>
  <si>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</si>
  <si>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</si>
  <si>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</si>
  <si>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</si>
  <si>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</si>
  <si>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</si>
  <si>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</si>
  <si>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</si>
  <si>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</si>
  <si>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</si>
  <si>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</si>
  <si>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</si>
  <si>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</si>
  <si>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</si>
  <si>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</si>
  <si>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</si>
  <si>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</si>
  <si>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</si>
  <si>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</si>
  <si>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</si>
  <si>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</si>
  <si>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</si>
  <si>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</si>
  <si>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</si>
  <si>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</si>
  <si>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</si>
  <si>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</si>
  <si>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</si>
  <si>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</si>
  <si>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</si>
  <si>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</si>
  <si>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</si>
  <si>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</si>
  <si>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</si>
  <si>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</si>
  <si>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</si>
  <si>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</si>
  <si>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</si>
  <si>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</si>
  <si>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</si>
  <si>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</si>
  <si>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</si>
  <si>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</si>
  <si>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</si>
  <si>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</si>
  <si>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</si>
  <si>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</si>
  <si>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</si>
  <si>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</si>
  <si>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</si>
  <si>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</si>
  <si>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</si>
  <si>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</si>
  <si>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</si>
  <si>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</si>
  <si>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</si>
  <si>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</si>
  <si>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</si>
  <si>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</si>
  <si>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</si>
  <si>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</si>
  <si>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</si>
  <si>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</si>
  <si>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</si>
  <si>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</si>
  <si>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</si>
  <si>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</si>
  <si>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</si>
  <si>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</si>
  <si>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</si>
  <si>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</si>
  <si>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</si>
  <si>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</si>
  <si>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</si>
  <si>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</si>
  <si>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</si>
  <si>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</si>
  <si>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</si>
  <si>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</si>
  <si>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</si>
  <si>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</si>
  <si>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</si>
  <si>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</si>
  <si>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</si>
  <si>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</si>
  <si>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</si>
  <si>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</si>
  <si>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</si>
  <si>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</si>
  <si>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</si>
  <si>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</si>
  <si>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</si>
  <si>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</si>
  <si>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</si>
  <si>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</si>
  <si>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</si>
  <si>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</si>
  <si>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</si>
  <si>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</si>
  <si>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</si>
  <si>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</si>
  <si>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</si>
  <si>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</si>
  <si>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</si>
  <si>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</si>
  <si>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</si>
  <si>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</si>
  <si>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</si>
  <si>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</si>
  <si>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</si>
  <si>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</si>
  <si>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</si>
  <si>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</si>
  <si>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</si>
  <si>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</si>
  <si>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</si>
  <si>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</si>
  <si>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</si>
  <si>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</si>
  <si>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</si>
  <si>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</si>
  <si>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</si>
  <si>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</si>
  <si>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</si>
  <si>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</si>
  <si>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</si>
  <si>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</si>
  <si>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</si>
  <si>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</si>
  <si>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</si>
  <si>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</si>
  <si>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</si>
  <si>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</si>
  <si>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</si>
  <si>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</si>
  <si>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</si>
  <si>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</si>
  <si>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</si>
  <si>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</si>
  <si>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</si>
  <si>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</si>
  <si>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</si>
  <si>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</si>
  <si>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</si>
  <si>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</si>
  <si>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</si>
  <si>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</si>
  <si>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</si>
  <si>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</si>
  <si>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</si>
  <si>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</si>
  <si>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</si>
  <si>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</si>
  <si>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</si>
  <si>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</si>
  <si>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</si>
  <si>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</si>
  <si>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</si>
  <si>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</si>
  <si>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</si>
  <si>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</si>
  <si>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</si>
  <si>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</si>
  <si>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</si>
  <si>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</si>
  <si>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</si>
  <si>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</si>
  <si>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</si>
  <si>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</si>
  <si>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</si>
  <si>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</si>
  <si>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</si>
  <si>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</si>
  <si>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</si>
  <si>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</si>
  <si>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</si>
  <si>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</si>
  <si>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</si>
  <si>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</si>
  <si>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</si>
  <si>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</si>
  <si>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</si>
  <si>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</si>
  <si>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</si>
  <si>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</si>
  <si>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</si>
  <si>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</si>
  <si>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</si>
  <si>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</si>
  <si>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</si>
  <si>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</si>
  <si>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</si>
  <si>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</si>
  <si>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</si>
  <si>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</si>
  <si>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</si>
  <si>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</si>
  <si>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</si>
  <si>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</si>
  <si>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</si>
  <si>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</si>
  <si>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</si>
  <si>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</si>
  <si>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</si>
  <si>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</si>
  <si>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</si>
  <si>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</si>
  <si>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</si>
  <si>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</si>
  <si>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</si>
  <si>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</si>
  <si>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</si>
  <si>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</si>
  <si>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</si>
  <si>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</si>
  <si>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</si>
  <si>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</si>
  <si>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</si>
  <si>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</si>
  <si>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</si>
  <si>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</si>
  <si>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</si>
  <si>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</si>
  <si>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</si>
  <si>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</si>
  <si>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</si>
  <si>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</si>
  <si>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</si>
  <si>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</si>
  <si>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</si>
  <si>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</si>
  <si>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</si>
  <si>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</si>
  <si>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</si>
  <si>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</si>
  <si>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</si>
  <si>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</si>
  <si>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</si>
  <si>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</si>
  <si>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</si>
  <si>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</si>
  <si>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</si>
  <si>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</si>
  <si>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</si>
  <si>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</si>
  <si>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</si>
  <si>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</si>
  <si>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</si>
  <si>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</si>
  <si>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</si>
  <si>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</si>
  <si>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</si>
  <si>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</si>
  <si>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</si>
  <si>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</si>
  <si>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</si>
  <si>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</si>
  <si>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</si>
  <si>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</si>
  <si>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</si>
  <si>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</si>
  <si>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</si>
  <si>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</si>
  <si>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</si>
  <si>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</si>
  <si>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</si>
  <si>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</si>
  <si>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</si>
  <si>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</si>
  <si>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</si>
  <si>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</si>
  <si>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</si>
  <si>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</si>
  <si>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</si>
  <si>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</si>
  <si>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</si>
  <si>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</si>
  <si>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</si>
  <si>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</si>
  <si>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</si>
  <si>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</si>
  <si>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</si>
  <si>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</si>
  <si>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</si>
  <si>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</si>
  <si>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</si>
  <si>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</si>
  <si>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</si>
  <si>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</si>
  <si>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</si>
  <si>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</si>
  <si>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</si>
  <si>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</si>
  <si>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</si>
  <si>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</si>
  <si>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</si>
  <si>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</si>
  <si>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</si>
  <si>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</si>
  <si>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</si>
  <si>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</si>
  <si>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</si>
  <si>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</si>
  <si>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</si>
  <si>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</si>
  <si>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</si>
  <si>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</si>
  <si>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</si>
  <si>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</si>
  <si>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</si>
  <si>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</si>
  <si>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</si>
  <si>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</si>
  <si>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</si>
  <si>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</si>
  <si>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</si>
  <si>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</si>
  <si>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</si>
  <si>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</si>
  <si>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</si>
  <si>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</si>
  <si>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</si>
  <si>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</si>
  <si>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</si>
  <si>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</si>
  <si>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</si>
  <si>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</si>
  <si>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</si>
  <si>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</si>
  <si>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</si>
  <si>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</si>
  <si>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</si>
  <si>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</si>
  <si>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</si>
  <si>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</si>
  <si>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</si>
  <si>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</si>
  <si>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</si>
  <si>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</si>
  <si>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</si>
  <si>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</si>
  <si>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</si>
  <si>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</si>
  <si>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</si>
  <si>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</si>
  <si>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</si>
  <si>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</si>
  <si>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</si>
  <si>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</si>
  <si>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</si>
  <si>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</si>
  <si>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</si>
  <si>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</si>
  <si>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</si>
  <si>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</si>
  <si>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</si>
  <si>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</si>
  <si>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</si>
  <si>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</si>
  <si>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</si>
  <si>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</si>
  <si>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</si>
  <si>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</si>
  <si>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</si>
  <si>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</si>
  <si>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</si>
  <si>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</si>
  <si>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</si>
  <si>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</si>
  <si>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</si>
  <si>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</si>
  <si>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</si>
  <si>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</si>
  <si>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</si>
  <si>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</si>
  <si>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</si>
  <si>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</si>
  <si>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</si>
  <si>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</si>
  <si>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</si>
  <si>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</si>
  <si>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</si>
  <si>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</si>
  <si>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</si>
  <si>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</si>
  <si>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</si>
  <si>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</si>
  <si>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</si>
  <si>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</si>
  <si>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</si>
  <si>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</si>
  <si>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</si>
  <si>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</si>
  <si>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</si>
  <si>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</si>
  <si>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</si>
  <si>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</si>
  <si>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</si>
  <si>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</si>
  <si>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</si>
  <si>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</si>
  <si>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</si>
  <si>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</si>
  <si>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</si>
  <si>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</si>
  <si>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</si>
  <si>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</si>
  <si>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</si>
  <si>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</si>
  <si>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</si>
  <si>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</si>
  <si>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</si>
  <si>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</si>
  <si>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</si>
  <si>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</si>
  <si>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</si>
  <si>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</si>
  <si>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</si>
  <si>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</si>
  <si>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</si>
  <si>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</si>
  <si>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</si>
  <si>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</si>
  <si>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</si>
  <si>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</si>
  <si>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</si>
  <si>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</si>
  <si>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</si>
  <si>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</si>
  <si>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</si>
  <si>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</si>
  <si>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</si>
  <si>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</si>
  <si>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</si>
  <si>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</si>
  <si>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</si>
  <si>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</si>
  <si>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</si>
  <si>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</si>
  <si>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</si>
  <si>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</si>
  <si>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</si>
  <si>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</si>
  <si>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</si>
  <si>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</si>
  <si>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</si>
  <si>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</si>
  <si>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</si>
  <si>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</si>
  <si>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</si>
  <si>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</si>
  <si>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</si>
  <si>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</si>
  <si>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</si>
  <si>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</si>
  <si>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</si>
  <si>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</si>
  <si>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</si>
  <si>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</si>
  <si>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</si>
  <si>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</si>
  <si>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</si>
  <si>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</si>
  <si>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</si>
  <si>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</si>
  <si>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</si>
  <si>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</si>
  <si>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</si>
  <si>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</si>
  <si>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</si>
  <si>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</si>
  <si>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</si>
  <si>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</si>
  <si>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</si>
  <si>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</si>
  <si>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</si>
  <si>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</si>
  <si>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</si>
  <si>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</si>
  <si>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</si>
  <si>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</si>
  <si>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</si>
  <si>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</si>
  <si>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</si>
  <si>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</si>
  <si>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</si>
  <si>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</si>
  <si>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</si>
  <si>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</si>
  <si>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</si>
  <si>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</si>
  <si>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</si>
  <si>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</si>
  <si>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</si>
  <si>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</si>
  <si>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</si>
  <si>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</si>
  <si>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</si>
  <si>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</si>
  <si>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</si>
  <si>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</si>
  <si>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</si>
  <si>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</si>
  <si>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</si>
  <si>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</si>
  <si>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</si>
  <si>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</si>
  <si>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</si>
  <si>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</si>
  <si>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</si>
  <si>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</si>
  <si>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</si>
  <si>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</si>
  <si>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</si>
  <si>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</si>
  <si>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</si>
  <si>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</si>
  <si>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</si>
  <si>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</si>
  <si>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</si>
  <si>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</si>
  <si>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</si>
  <si>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</si>
  <si>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</si>
  <si>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</si>
  <si>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</si>
  <si>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</si>
  <si>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</si>
  <si>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</si>
  <si>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</si>
  <si>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</si>
  <si>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</si>
  <si>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</si>
  <si>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</si>
  <si>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</si>
  <si>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</si>
  <si>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</si>
  <si>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</si>
  <si>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</si>
  <si>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</si>
  <si>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</si>
  <si>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</si>
  <si>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</si>
  <si>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</si>
  <si>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</si>
  <si>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</si>
  <si>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</si>
  <si>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</si>
  <si>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</si>
  <si>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</si>
  <si>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</si>
  <si>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</si>
  <si>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</si>
  <si>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</si>
  <si>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</si>
  <si>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</si>
  <si>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</si>
  <si>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</si>
  <si>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</si>
  <si>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</si>
  <si>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</si>
  <si>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</si>
  <si>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</si>
  <si>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</si>
  <si>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</si>
  <si>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</si>
  <si>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</si>
  <si>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</si>
  <si>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</si>
  <si>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</si>
  <si>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</si>
  <si>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</si>
  <si>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</si>
  <si>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</si>
  <si>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</si>
  <si>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</si>
  <si>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</si>
  <si>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</si>
  <si>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</si>
  <si>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</si>
  <si>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</si>
  <si>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</si>
  <si>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</si>
  <si>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</si>
  <si>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</si>
  <si>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</si>
  <si>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</si>
  <si>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</si>
  <si>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</si>
  <si>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</si>
  <si>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</si>
  <si>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</si>
  <si>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</si>
  <si>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</si>
  <si>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</si>
  <si>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</si>
  <si>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</si>
  <si>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</si>
  <si>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</si>
  <si>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</si>
  <si>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</si>
  <si>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</si>
  <si>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</si>
  <si>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</si>
  <si>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</si>
  <si>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</si>
  <si>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</si>
  <si>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</si>
  <si>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</si>
  <si>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</si>
  <si>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</si>
  <si>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</si>
  <si>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</si>
  <si>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</si>
  <si>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</si>
  <si>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</si>
  <si>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</si>
  <si>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</si>
  <si>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</si>
  <si>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</si>
  <si>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</si>
  <si>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</si>
  <si>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</si>
  <si>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</si>
  <si>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</si>
  <si>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</si>
  <si>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</si>
  <si>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</si>
  <si>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</si>
  <si>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</si>
  <si>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</si>
  <si>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</si>
  <si>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</si>
  <si>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</si>
  <si>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</si>
  <si>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</si>
  <si>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</si>
  <si>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</si>
  <si>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</si>
  <si>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</si>
  <si>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</si>
  <si>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</si>
  <si>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</si>
  <si>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</si>
  <si>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</si>
  <si>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</si>
  <si>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</si>
  <si>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</si>
  <si>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</si>
  <si>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</si>
  <si>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</si>
  <si>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</si>
  <si>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</si>
  <si>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</si>
  <si>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</si>
  <si>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</si>
  <si>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</si>
  <si>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</si>
  <si>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</si>
  <si>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</si>
  <si>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</si>
  <si>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</si>
  <si>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</si>
  <si>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</si>
  <si>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</si>
  <si>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</si>
  <si>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</si>
  <si>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</si>
  <si>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</si>
  <si>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</si>
  <si>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</si>
  <si>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</si>
  <si>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</si>
  <si>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</si>
  <si>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</si>
  <si>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</si>
  <si>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</si>
  <si>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</si>
  <si>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</si>
  <si>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</si>
  <si>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</si>
  <si>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</si>
  <si>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</si>
  <si>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</si>
  <si>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</si>
  <si>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</si>
  <si>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</si>
  <si>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</si>
  <si>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</si>
  <si>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</si>
  <si>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</si>
  <si>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</si>
  <si>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</si>
  <si>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</si>
  <si>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</si>
  <si>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</si>
  <si>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</si>
  <si>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</si>
  <si>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</si>
  <si>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</si>
  <si>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</si>
  <si>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</si>
  <si>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</si>
  <si>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</si>
  <si>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</si>
  <si>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</si>
  <si>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</si>
  <si>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</si>
  <si>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</si>
  <si>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</si>
  <si>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</si>
  <si>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</si>
  <si>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</si>
  <si>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</si>
  <si>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</si>
  <si>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</si>
  <si>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</si>
  <si>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</si>
  <si>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</si>
  <si>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</si>
  <si>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</si>
  <si>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</si>
  <si>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</si>
  <si>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</si>
  <si>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</si>
  <si>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</si>
  <si>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</si>
  <si>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</si>
  <si>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</si>
  <si>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</si>
  <si>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</si>
  <si>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</si>
  <si>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</si>
  <si>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</si>
  <si>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</si>
  <si>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</si>
  <si>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</si>
  <si>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</si>
  <si>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</si>
  <si>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</si>
  <si>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</si>
  <si>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</si>
  <si>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</si>
  <si>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</si>
  <si>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</si>
  <si>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</si>
  <si>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</si>
  <si>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</si>
  <si>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</si>
  <si>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</si>
  <si>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</si>
  <si>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</si>
  <si>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</si>
  <si>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</si>
  <si>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</si>
  <si>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</si>
  <si>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</si>
  <si>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</si>
  <si>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</si>
  <si>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</si>
  <si>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</si>
  <si>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</si>
  <si>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</si>
  <si>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</si>
  <si>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</si>
  <si>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</si>
  <si>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</si>
  <si>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</si>
  <si>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</si>
  <si>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</si>
  <si>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</si>
  <si>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</si>
  <si>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</si>
  <si>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</si>
  <si>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</si>
  <si>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</si>
  <si>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</si>
  <si>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</si>
  <si>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</si>
  <si>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</si>
  <si>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</si>
  <si>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</si>
  <si>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</si>
  <si>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</si>
  <si>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</si>
  <si>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</si>
  <si>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</si>
  <si>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</si>
  <si>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</si>
  <si>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</si>
  <si>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</si>
  <si>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</si>
  <si>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</si>
  <si>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</si>
  <si>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</si>
  <si>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</si>
  <si>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</si>
  <si>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</si>
  <si>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</si>
  <si>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</si>
  <si>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</si>
  <si>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</si>
  <si>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</si>
  <si>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</si>
  <si>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</si>
  <si>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</si>
  <si>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</si>
  <si>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</si>
  <si>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</si>
  <si>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</si>
  <si>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</si>
  <si>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</si>
  <si>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</si>
  <si>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</si>
  <si>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</si>
  <si>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</si>
  <si>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</si>
  <si>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</si>
  <si>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</si>
  <si>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</si>
  <si>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</si>
  <si>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</si>
  <si>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</si>
  <si>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</si>
  <si>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</si>
  <si>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</si>
  <si>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</si>
  <si>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</si>
  <si>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</si>
  <si>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</si>
  <si>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</si>
  <si>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</si>
  <si>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</si>
  <si>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</si>
  <si>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</si>
  <si>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</si>
  <si>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</si>
  <si>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</si>
  <si>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</si>
  <si>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</si>
  <si>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</si>
  <si>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</si>
  <si>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</si>
  <si>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</si>
  <si>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</si>
  <si>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</si>
  <si>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</si>
  <si>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</si>
  <si>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</si>
  <si>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</si>
  <si>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</si>
  <si>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</si>
  <si>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</si>
  <si>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</si>
  <si>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</si>
  <si>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</si>
  <si>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</si>
  <si>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</si>
  <si>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</si>
  <si>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</si>
  <si>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</si>
  <si>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</si>
  <si>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</si>
  <si>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</si>
  <si>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</si>
  <si>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</si>
  <si>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</si>
  <si>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</si>
  <si>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</si>
  <si>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</si>
  <si>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</si>
  <si>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</si>
  <si>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</si>
  <si>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</si>
  <si>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</si>
  <si>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</si>
  <si>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</si>
  <si>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</si>
  <si>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</si>
  <si>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</si>
  <si>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</si>
  <si>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</si>
  <si>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</si>
  <si>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</si>
  <si>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</si>
  <si>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</si>
  <si>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</si>
  <si>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</si>
  <si>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</si>
  <si>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</si>
  <si>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</si>
  <si>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</si>
  <si>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</si>
  <si>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</si>
  <si>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</si>
  <si>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</si>
  <si>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</si>
  <si>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</si>
  <si>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</si>
  <si>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</si>
  <si>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</si>
  <si>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</si>
  <si>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</si>
  <si>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</si>
  <si>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</si>
  <si>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</si>
  <si>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</si>
  <si>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</si>
  <si>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</si>
  <si>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</si>
  <si>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</si>
  <si>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</si>
  <si>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</si>
  <si>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</si>
  <si>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</si>
  <si>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</si>
  <si>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</si>
  <si>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</si>
  <si>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</si>
  <si>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</si>
  <si>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</si>
  <si>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</si>
  <si>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</si>
  <si>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</si>
  <si>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</si>
  <si>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</si>
  <si>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</si>
  <si>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</si>
  <si>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</si>
  <si>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</si>
  <si>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</si>
  <si>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</si>
  <si>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</si>
  <si>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</si>
  <si>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</si>
  <si>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</si>
  <si>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</si>
  <si>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</si>
  <si>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</si>
  <si>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</si>
  <si>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</si>
  <si>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</si>
  <si>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</si>
  <si>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</si>
  <si>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</si>
  <si>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</si>
  <si>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</si>
  <si>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</si>
  <si>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</si>
  <si>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</si>
  <si>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</si>
  <si>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</si>
  <si>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</si>
  <si>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</si>
  <si>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</si>
  <si>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</si>
  <si>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</si>
  <si>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</si>
  <si>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</si>
  <si>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</si>
  <si>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</si>
  <si>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</si>
  <si>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</si>
  <si>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</si>
  <si>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</si>
  <si>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</si>
  <si>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</si>
  <si>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</si>
  <si>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</si>
  <si>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</si>
  <si>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</si>
  <si>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</si>
  <si>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</si>
  <si>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</si>
  <si>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</si>
  <si>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</si>
  <si>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</si>
  <si>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</si>
  <si>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</si>
  <si>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</si>
  <si>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</si>
  <si>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</si>
  <si>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</si>
  <si>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</si>
  <si>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</si>
  <si>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</si>
  <si>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</si>
  <si>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</si>
  <si>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</si>
  <si>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</si>
  <si>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</si>
  <si>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</si>
  <si>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</si>
  <si>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</si>
  <si>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</si>
  <si>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</si>
  <si>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</si>
  <si>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</si>
  <si>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</si>
  <si>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</si>
  <si>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</si>
  <si>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</si>
  <si>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</si>
  <si>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</si>
  <si>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</si>
  <si>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</si>
  <si>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</si>
  <si>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</si>
  <si>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</si>
  <si>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</si>
  <si>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</si>
  <si>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</si>
  <si>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</si>
  <si>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</si>
  <si>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</si>
  <si>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</si>
  <si>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</si>
  <si>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</si>
  <si>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</si>
  <si>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</si>
  <si>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</si>
  <si>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</si>
  <si>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</si>
  <si>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</si>
  <si>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</si>
  <si>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</si>
  <si>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</si>
  <si>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</si>
  <si>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</si>
  <si>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</si>
  <si>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</si>
  <si>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</si>
  <si>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</si>
  <si>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</si>
  <si>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</si>
  <si>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</si>
  <si>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</si>
  <si>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</si>
  <si>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</si>
  <si>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</si>
  <si>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</si>
  <si>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</si>
  <si>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</si>
  <si>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</si>
  <si>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</si>
  <si>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</si>
  <si>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</si>
  <si>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</si>
  <si>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</si>
  <si>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</si>
  <si>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</si>
  <si>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</si>
  <si>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</si>
  <si>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</si>
  <si>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</si>
  <si>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</si>
  <si>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</si>
  <si>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</si>
  <si>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</si>
  <si>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</si>
  <si>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</si>
  <si>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</si>
  <si>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</si>
  <si>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</si>
  <si>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</si>
  <si>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</si>
  <si>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</si>
  <si>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</si>
  <si>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</si>
  <si>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</si>
  <si>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</si>
  <si>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</si>
  <si>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</si>
  <si>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</si>
  <si>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</si>
  <si>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</si>
  <si>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</si>
  <si>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</si>
  <si>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</si>
  <si>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</si>
  <si>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</si>
  <si>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</si>
  <si>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</si>
  <si>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</si>
  <si>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</si>
  <si>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</si>
  <si>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</si>
  <si>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</si>
  <si>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</si>
  <si>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</si>
  <si>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</si>
  <si>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</si>
  <si>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</si>
  <si>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</si>
  <si>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</si>
  <si>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</si>
  <si>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</si>
  <si>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</si>
  <si>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</si>
  <si>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</si>
  <si>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</si>
  <si>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</si>
  <si>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</si>
  <si>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</si>
  <si>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</si>
  <si>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</si>
  <si>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</si>
  <si>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</si>
  <si>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</si>
  <si>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</si>
  <si>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</si>
  <si>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</si>
  <si>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</si>
  <si>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</si>
  <si>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</si>
  <si>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</si>
  <si>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</si>
  <si>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</si>
  <si>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</si>
  <si>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</si>
  <si>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</si>
  <si>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</si>
  <si>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</si>
  <si>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</si>
  <si>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</si>
  <si>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</si>
  <si>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</si>
  <si>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</si>
  <si>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</si>
  <si>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</si>
  <si>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</si>
  <si>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</si>
  <si>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</si>
  <si>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</si>
  <si>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</si>
  <si>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</si>
  <si>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</si>
  <si>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</si>
  <si>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</si>
  <si>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</si>
  <si>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</si>
  <si>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</si>
  <si>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</si>
  <si>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</si>
  <si>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</si>
  <si>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</si>
  <si>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</si>
  <si>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</si>
  <si>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</si>
  <si>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</si>
  <si>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</si>
  <si>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</si>
  <si>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</si>
  <si>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</si>
  <si>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</si>
  <si>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</si>
  <si>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</si>
  <si>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</si>
  <si>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</si>
  <si>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</si>
  <si>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</si>
  <si>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</si>
  <si>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</si>
  <si>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</si>
  <si>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</si>
  <si>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</si>
  <si>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</si>
  <si>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</si>
  <si>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</si>
  <si>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</si>
  <si>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</si>
  <si>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</si>
  <si>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</si>
  <si>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</si>
  <si>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</si>
  <si>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</si>
  <si>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</si>
  <si>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</si>
  <si>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</si>
  <si>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</si>
  <si>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</si>
  <si>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</si>
  <si>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</si>
  <si>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</si>
  <si>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</si>
  <si>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</si>
  <si>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</si>
  <si>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</si>
  <si>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</si>
  <si>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</si>
  <si>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</si>
  <si>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</si>
  <si>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</si>
  <si>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</si>
  <si>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</si>
  <si>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</si>
  <si>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</si>
  <si>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</si>
  <si>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</si>
  <si>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</si>
  <si>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</si>
  <si>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</si>
  <si>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</si>
  <si>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</si>
  <si>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</si>
  <si>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</si>
  <si>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</si>
  <si>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</si>
  <si>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</si>
  <si>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</si>
  <si>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</si>
  <si>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</si>
  <si>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</si>
  <si>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</si>
  <si>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</si>
  <si>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</si>
  <si>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</si>
  <si>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</si>
  <si>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</si>
  <si>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</si>
  <si>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</si>
  <si>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</si>
  <si>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</si>
  <si>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</si>
  <si>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</si>
  <si>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</si>
  <si>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</si>
  <si>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</si>
  <si>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</si>
  <si>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</si>
  <si>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</si>
  <si>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</si>
  <si>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</si>
  <si>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</si>
  <si>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</si>
  <si>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</si>
  <si>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</si>
  <si>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</si>
  <si>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</si>
  <si>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</si>
  <si>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</si>
  <si>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</si>
  <si>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</si>
  <si>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</si>
  <si>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</si>
  <si>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</si>
  <si>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</si>
  <si>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</si>
  <si>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</si>
  <si>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</si>
  <si>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</si>
  <si>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</si>
  <si>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</si>
  <si>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</si>
  <si>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</si>
  <si>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</si>
  <si>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</si>
  <si>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</si>
  <si>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</si>
  <si>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</si>
  <si>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</si>
  <si>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</si>
  <si>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</si>
  <si>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</si>
  <si>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</si>
  <si>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</si>
  <si>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</si>
  <si>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</si>
  <si>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</si>
  <si>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</si>
  <si>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</si>
  <si>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</si>
  <si>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</si>
  <si>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</si>
  <si>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</si>
  <si>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</si>
  <si>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</si>
  <si>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</si>
  <si>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</si>
  <si>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</si>
  <si>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</si>
  <si>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</si>
  <si>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</si>
  <si>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</si>
  <si>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</si>
  <si>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</si>
  <si>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</si>
  <si>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</si>
  <si>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</si>
  <si>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</si>
  <si>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</si>
  <si>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</si>
  <si>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</si>
  <si>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</si>
  <si>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</si>
  <si>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</si>
  <si>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</si>
  <si>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</si>
  <si>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</si>
  <si>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</si>
  <si>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</si>
  <si>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</si>
  <si>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</si>
  <si>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</si>
  <si>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</si>
  <si>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</si>
  <si>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</si>
  <si>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</si>
  <si>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</si>
  <si>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</si>
  <si>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</si>
  <si>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</si>
  <si>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</si>
  <si>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</si>
  <si>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</si>
  <si>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</si>
  <si>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</si>
  <si>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</si>
  <si>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</si>
  <si>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</si>
  <si>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</si>
  <si>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</si>
  <si>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</si>
  <si>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</si>
  <si>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</si>
  <si>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</si>
  <si>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</si>
  <si>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</si>
  <si>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</si>
  <si>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</si>
  <si>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</si>
  <si>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</si>
  <si>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</si>
  <si>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</si>
  <si>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</si>
  <si>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</si>
  <si>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</si>
  <si>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</si>
  <si>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</si>
  <si>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</si>
  <si>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</si>
  <si>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</si>
  <si>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</si>
  <si>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</si>
  <si>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</si>
  <si>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</si>
  <si>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</si>
  <si>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</si>
  <si>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</si>
  <si>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</si>
  <si>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</si>
  <si>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</si>
  <si>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</si>
  <si>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</si>
  <si>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</si>
  <si>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</si>
  <si>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</si>
  <si>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</si>
  <si>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</si>
  <si>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</si>
  <si>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</si>
  <si>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</si>
  <si>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</si>
  <si>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</si>
  <si>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</si>
  <si>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</si>
  <si>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</si>
  <si>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</si>
  <si>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</si>
  <si>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</si>
  <si>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</si>
  <si>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</si>
  <si>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</si>
  <si>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</si>
  <si>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</si>
  <si>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</si>
  <si>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</si>
  <si>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</si>
  <si>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</si>
  <si>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</si>
  <si>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</si>
  <si>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</si>
  <si>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</si>
  <si>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</si>
  <si>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</si>
  <si>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</si>
  <si>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</si>
  <si>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</si>
  <si>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</si>
  <si>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</si>
  <si>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</si>
  <si>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</si>
  <si>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</si>
  <si>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</si>
  <si>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</si>
  <si>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</si>
  <si>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</si>
  <si>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</si>
  <si>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</si>
  <si>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</si>
  <si>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</si>
  <si>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</si>
  <si>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</si>
  <si>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</si>
  <si>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</si>
  <si>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</si>
  <si>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</si>
  <si>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</si>
  <si>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</si>
  <si>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</si>
  <si>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</si>
  <si>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</si>
  <si>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</si>
  <si>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</si>
  <si>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</si>
  <si>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</si>
  <si>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</si>
  <si>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</si>
  <si>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</si>
  <si>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</si>
  <si>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</si>
  <si>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</si>
  <si>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</si>
  <si>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</si>
  <si>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</si>
  <si>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</si>
  <si>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</si>
  <si>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</si>
  <si>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</si>
  <si>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</si>
  <si>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</si>
  <si>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</si>
  <si>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</si>
  <si>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</si>
  <si>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</si>
  <si>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</si>
  <si>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</si>
  <si>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</si>
  <si>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</si>
  <si>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</si>
  <si>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</si>
  <si>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</si>
  <si>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</si>
  <si>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</si>
  <si>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</si>
  <si>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</si>
  <si>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</si>
  <si>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</si>
  <si>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</si>
  <si>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</si>
  <si>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</si>
  <si>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</si>
  <si>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</si>
  <si>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</si>
  <si>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</si>
  <si>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</si>
  <si>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</si>
  <si>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</si>
  <si>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</si>
  <si>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</si>
  <si>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</si>
  <si>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</si>
  <si>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</si>
  <si>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</si>
  <si>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</si>
  <si>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</si>
  <si>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</si>
  <si>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</si>
  <si>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</si>
  <si>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</si>
  <si>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</si>
  <si>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</si>
  <si>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</si>
  <si>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</si>
  <si>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</si>
  <si>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</si>
  <si>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</si>
  <si>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</si>
  <si>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</si>
  <si>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</si>
  <si>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</si>
  <si>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</si>
  <si>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</si>
  <si>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</si>
  <si>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</si>
  <si>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</si>
  <si>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</si>
  <si>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</si>
  <si>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</si>
  <si>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</si>
  <si>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</si>
  <si>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</si>
  <si>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</si>
  <si>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</si>
  <si>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</si>
  <si>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</si>
  <si>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</si>
  <si>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</si>
  <si>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</si>
  <si>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</si>
  <si>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</si>
  <si>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</si>
  <si>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</si>
  <si>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</si>
  <si>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</si>
  <si>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</si>
  <si>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</si>
  <si>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</si>
  <si>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</si>
  <si>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</si>
  <si>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</si>
  <si>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</si>
  <si>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</si>
  <si>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</si>
  <si>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</si>
  <si>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</si>
  <si>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</si>
  <si>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</si>
  <si>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</si>
  <si>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</si>
  <si>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</si>
  <si>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</si>
  <si>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</si>
  <si>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</si>
  <si>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</si>
  <si>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</si>
  <si>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</si>
  <si>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</si>
  <si>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</si>
  <si>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</si>
  <si>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</si>
  <si>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</si>
  <si>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</si>
  <si>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</si>
  <si>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</si>
  <si>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</si>
  <si>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</si>
  <si>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</si>
  <si>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</si>
  <si>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</si>
  <si>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</si>
  <si>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</si>
  <si>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</si>
  <si>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</si>
  <si>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</si>
  <si>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</si>
  <si>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</si>
  <si>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</si>
  <si>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</si>
  <si>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</si>
  <si>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</si>
  <si>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</si>
  <si>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</si>
  <si>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</si>
  <si>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</si>
  <si>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</si>
  <si>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</si>
  <si>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</si>
  <si>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</si>
  <si>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</si>
  <si>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</si>
  <si>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</si>
  <si>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</si>
  <si>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</si>
  <si>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</si>
  <si>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</si>
  <si>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</si>
  <si>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</si>
  <si>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</si>
  <si>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</si>
  <si>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</si>
  <si>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</si>
  <si>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</si>
  <si>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</si>
  <si>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</si>
  <si>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</si>
  <si>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</si>
  <si>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</si>
  <si>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</si>
  <si>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</si>
  <si>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</si>
  <si>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</si>
  <si>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</si>
  <si>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</si>
  <si>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</si>
  <si>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</si>
  <si>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</si>
  <si>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</si>
  <si>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</si>
  <si>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</si>
  <si>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</si>
  <si>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</si>
  <si>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</si>
  <si>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</si>
  <si>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</si>
  <si>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</si>
  <si>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</si>
  <si>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</si>
  <si>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</si>
  <si>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</si>
  <si>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</si>
  <si>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</si>
  <si>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</si>
  <si>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</si>
  <si>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</si>
  <si>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</si>
  <si>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</si>
  <si>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</si>
  <si>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</si>
  <si>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</si>
  <si>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</si>
  <si>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</si>
  <si>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</si>
  <si>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</si>
  <si>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</si>
  <si>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</si>
  <si>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</si>
  <si>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</si>
  <si>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</si>
  <si>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</si>
  <si>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</si>
  <si>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</si>
  <si>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</si>
  <si>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</si>
  <si>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</si>
  <si>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</si>
  <si>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</si>
  <si>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</si>
  <si>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</si>
  <si>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</si>
  <si>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</si>
  <si>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</si>
  <si>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</si>
  <si>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</si>
  <si>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</si>
  <si>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</si>
  <si>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</si>
  <si>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</si>
  <si>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</si>
  <si>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</si>
  <si>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</si>
  <si>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</si>
  <si>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</si>
  <si>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</si>
  <si>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</si>
  <si>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</si>
  <si>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</si>
  <si>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</si>
  <si>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</si>
  <si>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</si>
  <si>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</si>
  <si>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</si>
  <si>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</si>
  <si>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</si>
  <si>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</si>
  <si>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</si>
  <si>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</si>
  <si>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</si>
  <si>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</si>
  <si>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</si>
  <si>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</si>
  <si>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</si>
  <si>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</si>
  <si>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</si>
  <si>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</si>
  <si>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</si>
  <si>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</si>
  <si>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</si>
  <si>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</si>
  <si>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</si>
  <si>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</si>
  <si>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</si>
  <si>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</si>
  <si>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</si>
  <si>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</si>
  <si>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</si>
  <si>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</si>
  <si>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</si>
  <si>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</si>
  <si>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</si>
  <si>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</si>
  <si>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</si>
  <si>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</si>
  <si>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</si>
  <si>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</si>
  <si>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</si>
  <si>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</si>
  <si>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</si>
  <si>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</si>
  <si>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</si>
  <si>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</si>
  <si>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</si>
  <si>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</si>
  <si>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</si>
  <si>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</si>
  <si>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</si>
  <si>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</si>
  <si>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</si>
  <si>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</si>
  <si>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</si>
  <si>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</si>
  <si>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</si>
  <si>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</si>
  <si>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</si>
  <si>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</si>
  <si>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</si>
  <si>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</si>
  <si>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</si>
  <si>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</si>
  <si>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</si>
  <si>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</si>
  <si>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</si>
  <si>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</si>
  <si>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</si>
  <si>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</si>
  <si>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</si>
  <si>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</si>
  <si>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</si>
  <si>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</si>
  <si>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</si>
  <si>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</si>
  <si>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</si>
  <si>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</si>
  <si>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</si>
  <si>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</si>
  <si>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</si>
  <si>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</si>
  <si>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</si>
  <si>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</si>
  <si>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</si>
  <si>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</si>
  <si>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</si>
  <si>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</si>
  <si>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</si>
  <si>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</si>
  <si>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</si>
  <si>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</si>
  <si>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</si>
  <si>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</si>
  <si>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</si>
  <si>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</si>
  <si>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</si>
  <si>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</si>
  <si>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</si>
  <si>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</si>
  <si>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</si>
  <si>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</si>
  <si>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</si>
  <si>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</si>
  <si>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</si>
  <si>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</si>
  <si>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</si>
  <si>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</si>
  <si>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</si>
  <si>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</si>
  <si>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</si>
  <si>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</si>
  <si>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</si>
  <si>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</si>
  <si>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</si>
  <si>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</si>
  <si>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</si>
  <si>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</si>
  <si>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</si>
  <si>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</si>
  <si>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</si>
  <si>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</si>
  <si>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</si>
  <si>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</si>
  <si>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</si>
  <si>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</si>
  <si>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</si>
  <si>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</si>
  <si>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</si>
  <si>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</si>
  <si>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</si>
  <si>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</si>
  <si>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</si>
  <si>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</si>
  <si>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</si>
  <si>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</si>
  <si>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</si>
  <si>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</si>
  <si>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</si>
  <si>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</si>
  <si>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</si>
  <si>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</si>
  <si>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</si>
  <si>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</si>
  <si>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</si>
  <si>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</si>
  <si>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</si>
  <si>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</si>
  <si>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</si>
  <si>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</si>
  <si>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</si>
  <si>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</si>
  <si>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</si>
  <si>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</si>
  <si>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</si>
  <si>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</si>
  <si>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</si>
  <si>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</si>
  <si>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</si>
  <si>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</si>
  <si>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</si>
  <si>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</si>
  <si>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</si>
  <si>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</si>
  <si>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</si>
  <si>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</si>
  <si>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</si>
  <si>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</si>
  <si>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</si>
  <si>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</si>
  <si>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</si>
  <si>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</si>
  <si>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</si>
  <si>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</si>
  <si>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</si>
  <si>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</si>
  <si>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</si>
  <si>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</si>
  <si>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</si>
  <si>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</si>
  <si>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</si>
  <si>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</si>
  <si>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</si>
  <si>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</si>
  <si>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</si>
  <si>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</si>
  <si>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</si>
  <si>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</si>
  <si>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</si>
  <si>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</si>
  <si>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</si>
  <si>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</si>
  <si>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</si>
  <si>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</si>
  <si>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</si>
  <si>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</si>
  <si>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</si>
  <si>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</si>
  <si>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</si>
  <si>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</si>
  <si>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</si>
  <si>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</si>
  <si>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</si>
  <si>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</si>
  <si>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</si>
  <si>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</si>
  <si>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</si>
  <si>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</si>
  <si>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</si>
  <si>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</si>
  <si>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</si>
  <si>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</si>
  <si>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</si>
  <si>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</si>
  <si>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</si>
  <si>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</si>
  <si>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</si>
  <si>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</si>
  <si>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</si>
  <si>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</si>
  <si>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</si>
  <si>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</si>
  <si>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</si>
  <si>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</si>
  <si>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</si>
  <si>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</si>
  <si>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</si>
  <si>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</si>
  <si>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</si>
  <si>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</si>
  <si>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</si>
  <si>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</si>
  <si>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</si>
  <si>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</si>
  <si>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</si>
  <si>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</si>
  <si>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</si>
  <si>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</si>
  <si>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</si>
  <si>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</si>
  <si>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</si>
  <si>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</si>
  <si>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</si>
  <si>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</si>
  <si>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</si>
  <si>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</si>
  <si>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</si>
  <si>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</si>
  <si>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</si>
  <si>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</si>
  <si>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</si>
  <si>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</si>
  <si>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</si>
  <si>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</si>
  <si>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</si>
  <si>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</si>
  <si>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</si>
  <si>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</si>
  <si>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</si>
  <si>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</si>
  <si>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</si>
  <si>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</si>
  <si>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</si>
  <si>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</si>
  <si>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</si>
  <si>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</si>
  <si>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</si>
  <si>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</si>
  <si>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</si>
  <si>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</si>
  <si>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</si>
  <si>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</si>
  <si>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</si>
  <si>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</si>
  <si>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</si>
  <si>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</si>
  <si>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</si>
  <si>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</si>
  <si>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</si>
  <si>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</si>
  <si>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</si>
  <si>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</si>
  <si>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</si>
  <si>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</si>
  <si>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</si>
  <si>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</si>
  <si>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</si>
  <si>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</si>
  <si>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</si>
  <si>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</si>
  <si>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</si>
  <si>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</si>
  <si>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</si>
  <si>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</si>
  <si>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</si>
  <si>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</si>
  <si>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</si>
  <si>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</si>
  <si>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</si>
  <si>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</si>
  <si>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</si>
  <si>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</si>
  <si>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</si>
  <si>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</si>
  <si>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</si>
  <si>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</si>
  <si>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</si>
  <si>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</si>
  <si>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</si>
  <si>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</si>
  <si>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</si>
  <si>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</si>
  <si>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</si>
  <si>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</si>
  <si>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</si>
  <si>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</si>
  <si>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</si>
  <si>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</si>
  <si>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</si>
  <si>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</si>
  <si>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</si>
  <si>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</si>
  <si>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</si>
  <si>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</si>
  <si>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</si>
  <si>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</si>
  <si>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</si>
  <si>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</si>
  <si>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</si>
  <si>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</si>
  <si>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</si>
  <si>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</si>
  <si>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</si>
  <si>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</si>
  <si>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</si>
  <si>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</si>
  <si>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</si>
  <si>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</si>
  <si>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</si>
  <si>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</si>
  <si>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</si>
  <si>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</si>
  <si>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</si>
  <si>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</si>
  <si>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</si>
  <si>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</si>
  <si>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</si>
  <si>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</si>
  <si>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</si>
  <si>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</si>
  <si>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</si>
  <si>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</si>
  <si>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</si>
  <si>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</si>
  <si>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</si>
  <si>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</si>
  <si>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</si>
  <si>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</si>
  <si>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</si>
  <si>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</si>
  <si>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</si>
  <si>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</si>
  <si>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</si>
  <si>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</si>
  <si>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</si>
  <si>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</si>
  <si>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</si>
  <si>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</si>
  <si>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</si>
  <si>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</si>
  <si>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</si>
  <si>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</si>
  <si>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</si>
  <si>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</si>
  <si>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</si>
  <si>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</si>
  <si>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</si>
  <si>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</si>
  <si>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</si>
  <si>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</si>
  <si>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</si>
  <si>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</si>
  <si>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</si>
  <si>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</si>
  <si>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</si>
  <si>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</si>
  <si>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</si>
  <si>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</si>
  <si>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</si>
  <si>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</si>
  <si>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</si>
  <si>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</si>
  <si>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</si>
  <si>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</si>
  <si>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</si>
  <si>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</si>
  <si>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</si>
  <si>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</si>
  <si>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</si>
  <si>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</si>
  <si>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</si>
  <si>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</si>
  <si>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</si>
  <si>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</si>
  <si>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</si>
  <si>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</si>
  <si>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</si>
  <si>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</si>
  <si>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</si>
  <si>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</si>
  <si>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</si>
  <si>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</si>
  <si>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</si>
  <si>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</si>
  <si>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</si>
  <si>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</si>
  <si>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</si>
  <si>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</si>
  <si>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</si>
  <si>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</si>
  <si>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</si>
  <si>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</si>
  <si>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</si>
  <si>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</si>
  <si>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</si>
  <si>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</si>
  <si>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</si>
  <si>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</si>
  <si>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</si>
  <si>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</si>
  <si>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</si>
  <si>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</si>
  <si>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</si>
  <si>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</si>
  <si>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</si>
  <si>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</si>
  <si>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</si>
  <si>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</si>
  <si>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</si>
  <si>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</si>
  <si>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</si>
  <si>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</si>
  <si>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</si>
  <si>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</si>
  <si>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</si>
  <si>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</si>
  <si>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</si>
  <si>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</si>
  <si>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</si>
  <si>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</si>
  <si>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</si>
  <si>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</si>
  <si>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</si>
  <si>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</si>
  <si>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</si>
  <si>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</si>
  <si>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</si>
  <si>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</si>
  <si>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</si>
  <si>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</si>
  <si>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</si>
  <si>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</si>
  <si>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</si>
  <si>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</si>
  <si>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</si>
  <si>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</si>
  <si>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</si>
  <si>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</si>
  <si>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</si>
  <si>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</si>
  <si>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</si>
  <si>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</si>
  <si>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</si>
  <si>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</si>
  <si>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</si>
  <si>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</si>
  <si>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</si>
  <si>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</si>
  <si>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</si>
  <si>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</si>
  <si>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</si>
  <si>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</si>
  <si>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</si>
  <si>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</si>
  <si>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</si>
  <si>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</si>
  <si>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</si>
  <si>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</si>
  <si>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</si>
  <si>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</si>
  <si>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</si>
  <si>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</si>
  <si>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</si>
  <si>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</si>
  <si>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</si>
  <si>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</si>
  <si>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</si>
  <si>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</si>
  <si>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</si>
  <si>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</si>
  <si>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</si>
  <si>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</si>
  <si>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</si>
  <si>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</si>
  <si>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</si>
  <si>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</si>
  <si>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</si>
  <si>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</si>
  <si>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</si>
  <si>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</si>
  <si>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</si>
  <si>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</si>
  <si>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</si>
  <si>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</si>
  <si>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</si>
  <si>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</si>
  <si>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</si>
  <si>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</si>
  <si>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</si>
  <si>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</si>
  <si>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</si>
  <si>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</si>
  <si>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</si>
  <si>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</si>
  <si>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</si>
  <si>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</si>
  <si>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</si>
  <si>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</si>
  <si>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</si>
  <si>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</si>
  <si>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</si>
  <si>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</si>
  <si>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</si>
  <si>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</si>
  <si>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</si>
  <si>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</si>
  <si>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</si>
  <si>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</si>
  <si>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</si>
  <si>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</si>
  <si>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</si>
  <si>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</si>
  <si>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</si>
  <si>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</si>
  <si>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</si>
  <si>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</si>
  <si>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</si>
  <si>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</si>
  <si>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</si>
  <si>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</si>
  <si>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</si>
  <si>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</si>
  <si>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</si>
  <si>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</si>
  <si>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</si>
  <si>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</si>
  <si>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</si>
  <si>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</si>
  <si>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</si>
  <si>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</si>
  <si>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</si>
  <si>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</si>
  <si>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</si>
  <si>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</si>
  <si>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</si>
  <si>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</si>
  <si>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</si>
  <si>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</si>
  <si>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</si>
  <si>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</si>
  <si>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</si>
  <si>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</si>
  <si>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</si>
  <si>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</si>
  <si>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</si>
  <si>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</si>
  <si>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</si>
  <si>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</si>
  <si>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</si>
  <si>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</si>
  <si>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</si>
  <si>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</si>
  <si>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</si>
  <si>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</si>
  <si>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</si>
  <si>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</si>
  <si>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</si>
  <si>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</si>
  <si>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</si>
  <si>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</si>
  <si>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</si>
  <si>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</si>
  <si>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</si>
  <si>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</si>
  <si>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</si>
  <si>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</si>
  <si>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</si>
  <si>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</si>
  <si>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</si>
  <si>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</si>
  <si>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</si>
  <si>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</si>
  <si>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</si>
  <si>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</si>
  <si>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</si>
  <si>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</si>
  <si>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</si>
  <si>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</si>
  <si>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</si>
  <si>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</si>
  <si>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</si>
  <si>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</si>
  <si>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</si>
  <si>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</si>
  <si>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</si>
  <si>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</si>
  <si>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</si>
  <si>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</si>
  <si>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</si>
  <si>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</si>
  <si>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</si>
  <si>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</si>
  <si>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</si>
  <si>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</si>
  <si>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</si>
  <si>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</si>
  <si>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</si>
  <si>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</si>
  <si>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</si>
  <si>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</si>
  <si>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</si>
  <si>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</si>
  <si>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</si>
  <si>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</si>
  <si>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</si>
  <si>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</si>
  <si>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</si>
  <si>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</si>
  <si>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</si>
  <si>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</si>
  <si>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</si>
  <si>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</si>
  <si>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</si>
  <si>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</si>
  <si>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</si>
  <si>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</si>
  <si>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</si>
  <si>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</si>
  <si>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</si>
  <si>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</si>
  <si>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</si>
  <si>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</si>
  <si>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</si>
  <si>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</si>
  <si>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</si>
  <si>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</si>
  <si>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</si>
  <si>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</si>
  <si>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</si>
  <si>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</si>
  <si>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</si>
  <si>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</si>
  <si>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</si>
  <si>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</si>
  <si>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</si>
  <si>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</si>
  <si>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</si>
  <si>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</si>
  <si>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</si>
  <si>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</si>
  <si>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</si>
  <si>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</si>
  <si>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</si>
  <si>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</si>
  <si>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</si>
  <si>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</si>
  <si>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</si>
  <si>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</si>
  <si>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</si>
  <si>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</si>
  <si>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</si>
  <si>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</si>
  <si>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</si>
  <si>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</si>
  <si>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</si>
  <si>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</si>
  <si>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</si>
  <si>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</si>
  <si>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</si>
  <si>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</si>
  <si>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</si>
  <si>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</si>
  <si>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</si>
  <si>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</si>
  <si>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</si>
  <si>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</si>
  <si>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</si>
  <si>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</si>
  <si>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</si>
  <si>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</si>
  <si>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</si>
  <si>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</si>
  <si>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</si>
  <si>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</si>
  <si>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</si>
  <si>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</si>
  <si>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</si>
  <si>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</si>
  <si>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</si>
  <si>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</si>
  <si>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</si>
  <si>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</si>
  <si>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</si>
  <si>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</si>
  <si>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</si>
  <si>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</si>
  <si>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</si>
  <si>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</si>
  <si>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</si>
  <si>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</si>
  <si>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</si>
  <si>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</si>
  <si>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</si>
  <si>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</si>
  <si>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</si>
  <si>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</si>
  <si>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</si>
  <si>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</si>
  <si>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</si>
  <si>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</si>
  <si>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</si>
  <si>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</si>
  <si>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</si>
  <si>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</si>
  <si>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</si>
  <si>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</si>
  <si>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</si>
  <si>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</si>
  <si>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</si>
  <si>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</si>
  <si>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</si>
  <si>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</si>
  <si>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</si>
  <si>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</si>
  <si>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</si>
  <si>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</si>
  <si>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</si>
  <si>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</si>
  <si>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</si>
  <si>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</si>
  <si>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</si>
  <si>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</si>
  <si>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</si>
  <si>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</si>
  <si>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</si>
  <si>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</si>
  <si>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</si>
  <si>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</si>
  <si>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</si>
  <si>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</si>
  <si>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</si>
  <si>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</si>
  <si>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</si>
  <si>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</si>
  <si>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</si>
  <si>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</si>
  <si>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</si>
  <si>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</si>
  <si>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</si>
  <si>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</si>
  <si>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</si>
  <si>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</si>
  <si>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</si>
  <si>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</si>
  <si>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</si>
  <si>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</si>
  <si>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</si>
  <si>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</si>
  <si>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</si>
  <si>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</si>
  <si>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</si>
  <si>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</si>
  <si>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</si>
  <si>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</si>
  <si>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</si>
  <si>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</si>
  <si>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</si>
  <si>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</si>
  <si>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</si>
  <si>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</si>
  <si>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</si>
  <si>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</si>
  <si>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</si>
  <si>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</si>
  <si>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</si>
  <si>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</si>
  <si>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</si>
  <si>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</si>
  <si>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</si>
  <si>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</si>
  <si>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</si>
  <si>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</si>
  <si>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</si>
  <si>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</si>
  <si>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</si>
  <si>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</si>
  <si>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</si>
  <si>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</si>
  <si>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</si>
  <si>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</si>
  <si>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</si>
  <si>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</si>
  <si>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</si>
  <si>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</si>
  <si>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</si>
  <si>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</si>
  <si>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</si>
  <si>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</si>
  <si>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</si>
  <si>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</si>
  <si>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</si>
  <si>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</si>
  <si>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</si>
  <si>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</si>
  <si>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</si>
  <si>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</si>
  <si>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</si>
  <si>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</si>
  <si>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</si>
  <si>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</si>
  <si>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</si>
  <si>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</si>
  <si>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</si>
  <si>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</si>
  <si>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</si>
  <si>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</si>
  <si>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</si>
  <si>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</si>
  <si>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</si>
  <si>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</si>
  <si>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</si>
  <si>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</si>
  <si>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</si>
  <si>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</si>
  <si>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</si>
  <si>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</si>
  <si>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</si>
  <si>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</si>
  <si>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</si>
  <si>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</si>
  <si>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</si>
  <si>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</si>
  <si>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</si>
  <si>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</si>
  <si>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</si>
  <si>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</si>
  <si>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</si>
  <si>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</si>
  <si>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</si>
  <si>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</si>
  <si>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</si>
  <si>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</si>
  <si>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</si>
  <si>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</si>
  <si>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</si>
  <si>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</si>
  <si>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</si>
  <si>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</si>
  <si>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</si>
  <si>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</si>
  <si>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</si>
  <si>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</si>
  <si>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</si>
  <si>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</si>
  <si>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</si>
  <si>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</si>
  <si>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</si>
  <si>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</si>
  <si>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</si>
  <si>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</si>
  <si>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</si>
  <si>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</si>
  <si>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</si>
  <si>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</si>
  <si>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</si>
  <si>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</si>
  <si>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</si>
  <si>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</si>
  <si>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</si>
  <si>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</si>
  <si>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</si>
  <si>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</si>
  <si>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</si>
  <si>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</si>
  <si>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</si>
  <si>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</si>
  <si>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</si>
  <si>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</si>
  <si>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</si>
  <si>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</si>
  <si>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</si>
  <si>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</si>
  <si>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</si>
  <si>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</si>
  <si>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</si>
  <si>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</si>
  <si>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</si>
  <si>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</si>
  <si>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</si>
  <si>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</si>
  <si>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</si>
  <si>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</si>
  <si>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</si>
  <si>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</si>
  <si>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</si>
  <si>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</si>
  <si>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</si>
  <si>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</si>
  <si>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</si>
  <si>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</si>
  <si>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</si>
  <si>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</si>
  <si>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</si>
  <si>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</si>
  <si>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</si>
  <si>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</si>
  <si>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</si>
  <si>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</si>
  <si>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</si>
  <si>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</si>
  <si>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</si>
  <si>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</si>
  <si>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</si>
  <si>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</si>
  <si>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</si>
  <si>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</si>
  <si>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</si>
  <si>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</si>
  <si>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</si>
  <si>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</si>
  <si>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</si>
  <si>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</si>
  <si>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</si>
  <si>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</si>
  <si>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</si>
  <si>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</si>
  <si>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</si>
  <si>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</si>
  <si>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</si>
  <si>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</si>
  <si>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</si>
  <si>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</si>
  <si>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</si>
  <si>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</si>
  <si>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</si>
  <si>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</si>
  <si>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</si>
  <si>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</si>
  <si>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</si>
  <si>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</si>
  <si>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</si>
  <si>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</si>
  <si>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</si>
  <si>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</si>
  <si>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</si>
  <si>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</si>
  <si>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</si>
  <si>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</si>
  <si>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</si>
  <si>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</si>
  <si>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</si>
  <si>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</si>
  <si>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</si>
  <si>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</si>
  <si>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</si>
  <si>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</si>
  <si>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</si>
  <si>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</si>
  <si>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</si>
  <si>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</si>
  <si>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</si>
  <si>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</si>
  <si>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</si>
  <si>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</si>
  <si>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</si>
  <si>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</si>
  <si>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</si>
  <si>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</si>
  <si>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</si>
  <si>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</si>
  <si>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</si>
  <si>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</si>
  <si>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</si>
  <si>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</si>
  <si>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</si>
  <si>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</si>
  <si>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</si>
  <si>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</si>
  <si>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</si>
  <si>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</si>
  <si>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</si>
  <si>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</si>
  <si>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</si>
  <si>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</si>
  <si>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</si>
  <si>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</si>
  <si>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</si>
  <si>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</si>
  <si>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</si>
  <si>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</si>
  <si>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</si>
  <si>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</si>
  <si>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</si>
  <si>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</si>
  <si>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</si>
  <si>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</si>
  <si>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</si>
  <si>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</si>
  <si>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</si>
  <si>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</si>
  <si>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</si>
  <si>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</si>
  <si>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</si>
  <si>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</si>
  <si>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</si>
  <si>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</si>
  <si>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</si>
  <si>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</si>
  <si>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</si>
  <si>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</si>
  <si>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</si>
  <si>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</si>
  <si>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</si>
  <si>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</si>
  <si>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</si>
  <si>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</si>
  <si>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</si>
  <si>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</si>
  <si>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</si>
  <si>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</si>
  <si>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</si>
  <si>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</si>
  <si>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</si>
  <si>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</si>
  <si>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</si>
  <si>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</si>
  <si>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</si>
  <si>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</si>
  <si>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</si>
  <si>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</si>
  <si>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</si>
  <si>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</si>
  <si>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</si>
  <si>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</si>
  <si>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</si>
  <si>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</si>
  <si>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</si>
  <si>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</si>
  <si>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</si>
  <si>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</si>
  <si>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</si>
  <si>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</si>
  <si>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</si>
  <si>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</si>
  <si>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</si>
  <si>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</si>
  <si>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</si>
  <si>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</si>
  <si>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</si>
  <si>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</si>
  <si>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</si>
  <si>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</si>
  <si>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</si>
  <si>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</si>
  <si>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</si>
  <si>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</si>
  <si>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</si>
  <si>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</si>
  <si>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</si>
  <si>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</si>
  <si>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</si>
  <si>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</si>
  <si>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</si>
  <si>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</si>
  <si>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</si>
  <si>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</si>
  <si>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</si>
  <si>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</si>
  <si>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</si>
  <si>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</si>
  <si>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</si>
  <si>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</si>
  <si>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</si>
  <si>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</si>
  <si>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</si>
  <si>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</si>
  <si>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</si>
  <si>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</si>
  <si>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</si>
  <si>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</si>
  <si>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</si>
  <si>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</si>
  <si>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</si>
  <si>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</si>
  <si>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</si>
  <si>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</si>
  <si>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</si>
  <si>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</si>
  <si>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</si>
  <si>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</si>
  <si>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</si>
  <si>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</si>
  <si>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</si>
  <si>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</si>
  <si>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</si>
  <si>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</si>
  <si>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</si>
  <si>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</si>
  <si>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</si>
  <si>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</si>
  <si>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</si>
  <si>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</si>
  <si>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</si>
  <si>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</si>
  <si>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</si>
  <si>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</si>
  <si>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</si>
  <si>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</si>
  <si>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</si>
  <si>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</si>
  <si>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</si>
  <si>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</si>
  <si>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</si>
  <si>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</si>
  <si>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</si>
  <si>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</si>
  <si>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</si>
  <si>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</si>
  <si>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</si>
  <si>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</si>
  <si>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</si>
  <si>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</si>
  <si>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</si>
  <si>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</si>
  <si>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</si>
  <si>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</si>
  <si>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</si>
  <si>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</si>
  <si>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</si>
  <si>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</si>
  <si>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</si>
  <si>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</si>
  <si>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</si>
  <si>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</si>
  <si>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</si>
  <si>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</si>
  <si>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</si>
  <si>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</si>
  <si>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</si>
  <si>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</si>
  <si>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</si>
  <si>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</si>
  <si>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</si>
  <si>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</si>
  <si>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</si>
  <si>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</si>
  <si>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</si>
  <si>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</si>
  <si>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</si>
  <si>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</si>
  <si>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</si>
  <si>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</si>
  <si>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</si>
  <si>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</si>
  <si>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</si>
  <si>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</si>
  <si>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</si>
  <si>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</si>
  <si>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</si>
  <si>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</si>
  <si>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</si>
  <si>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</si>
  <si>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</si>
  <si>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</si>
  <si>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</si>
  <si>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</si>
  <si>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</si>
  <si>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</si>
  <si>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</si>
  <si>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</si>
  <si>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</si>
  <si>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</si>
  <si>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</si>
  <si>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</si>
  <si>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</si>
  <si>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</si>
  <si>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</si>
  <si>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</si>
  <si>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</si>
  <si>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</si>
  <si>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</si>
  <si>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</si>
  <si>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</si>
  <si>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</si>
  <si>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</si>
  <si>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</si>
  <si>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</si>
  <si>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</si>
  <si>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</si>
  <si>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</si>
  <si>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</si>
  <si>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</si>
  <si>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</si>
  <si>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</si>
  <si>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</si>
  <si>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</si>
  <si>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</si>
  <si>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</si>
  <si>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</si>
  <si>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</si>
  <si>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</si>
  <si>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</si>
  <si>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</si>
  <si>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</si>
  <si>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</si>
  <si>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</si>
  <si>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</si>
  <si>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</si>
  <si>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</si>
  <si>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</si>
  <si>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</si>
  <si>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</si>
  <si>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</si>
  <si>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</si>
  <si>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</si>
  <si>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</si>
  <si>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</si>
  <si>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</si>
  <si>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</si>
  <si>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</si>
  <si>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</si>
  <si>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</si>
  <si>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</si>
  <si>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</si>
  <si>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</si>
  <si>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</si>
  <si>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</si>
  <si>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</si>
  <si>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</si>
  <si>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</si>
  <si>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</si>
  <si>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</si>
  <si>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</si>
  <si>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</si>
  <si>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</si>
  <si>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</si>
  <si>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</si>
  <si>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</si>
  <si>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</si>
  <si>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</si>
  <si>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</si>
  <si>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</si>
  <si>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</si>
  <si>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</si>
  <si>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</si>
  <si>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</si>
  <si>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</si>
  <si>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</si>
  <si>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</si>
  <si>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</si>
  <si>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</si>
  <si>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</si>
  <si>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</si>
  <si>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</si>
  <si>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</si>
  <si>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</si>
  <si>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</si>
  <si>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</si>
  <si>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</si>
  <si>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</si>
  <si>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</si>
  <si>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</si>
  <si>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</si>
  <si>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</si>
  <si>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</si>
  <si>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</si>
  <si>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</si>
  <si>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</si>
  <si>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</si>
  <si>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</si>
  <si>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</si>
  <si>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</si>
  <si>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</si>
  <si>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</si>
  <si>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</si>
  <si>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</si>
  <si>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</si>
  <si>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</si>
  <si>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</si>
  <si>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</si>
  <si>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</si>
  <si>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</si>
  <si>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</si>
  <si>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</si>
  <si>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</si>
  <si>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</si>
  <si>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</si>
  <si>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</si>
  <si>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</si>
  <si>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</si>
  <si>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</si>
  <si>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</si>
  <si>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</si>
  <si>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</si>
  <si>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</si>
  <si>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</si>
  <si>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</si>
  <si>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</si>
  <si>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</si>
  <si>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</si>
  <si>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</si>
  <si>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</si>
  <si>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</si>
  <si>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</si>
  <si>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</si>
  <si>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</si>
  <si>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</si>
  <si>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</si>
  <si>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</si>
  <si>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</si>
  <si>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</si>
  <si>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</si>
  <si>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</si>
  <si>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</si>
  <si>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</si>
  <si>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</si>
  <si>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</si>
  <si>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</si>
  <si>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</si>
  <si>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</si>
  <si>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</si>
  <si>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</si>
  <si>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</si>
  <si>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</si>
  <si>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</si>
  <si>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</si>
  <si>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</si>
  <si>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</si>
  <si>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</si>
  <si>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</si>
  <si>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</si>
  <si>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</si>
  <si>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</si>
  <si>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</si>
  <si>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</si>
  <si>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</si>
  <si>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</si>
  <si>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</si>
  <si>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</si>
  <si>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</si>
  <si>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</si>
  <si>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</si>
  <si>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</si>
  <si>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</si>
  <si>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</si>
  <si>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</si>
  <si>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</si>
  <si>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</si>
  <si>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</si>
  <si>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</si>
  <si>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</si>
  <si>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</si>
  <si>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</si>
  <si>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</si>
  <si>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</si>
  <si>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</si>
  <si>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</si>
  <si>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</si>
  <si>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</si>
  <si>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</si>
  <si>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</si>
  <si>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</si>
  <si>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</si>
  <si>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</si>
  <si>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</si>
  <si>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</si>
  <si>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</si>
  <si>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</si>
  <si>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</si>
  <si>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</si>
  <si>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</si>
  <si>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</si>
  <si>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</si>
  <si>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</si>
  <si>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</si>
  <si>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</si>
  <si>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</si>
  <si>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</si>
  <si>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</si>
  <si>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</si>
  <si>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</si>
  <si>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</si>
  <si>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</si>
  <si>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</si>
  <si>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</si>
  <si>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</si>
  <si>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</si>
  <si>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</si>
  <si>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</si>
  <si>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</si>
  <si>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</si>
  <si>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</si>
  <si>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</si>
  <si>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</si>
  <si>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</si>
  <si>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</si>
  <si>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</si>
  <si>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</si>
  <si>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</si>
  <si>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</si>
  <si>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</si>
  <si>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</si>
  <si>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</si>
  <si>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</si>
  <si>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</si>
  <si>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</si>
  <si>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</si>
  <si>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</si>
  <si>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</si>
  <si>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</si>
  <si>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</si>
  <si>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</si>
  <si>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</si>
  <si>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</si>
  <si>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</si>
  <si>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</si>
  <si>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</si>
  <si>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</si>
  <si>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</si>
  <si>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</si>
  <si>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</si>
  <si>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</si>
  <si>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</si>
  <si>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</si>
  <si>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</si>
  <si>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</si>
  <si>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</si>
  <si>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</si>
  <si>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</si>
  <si>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</si>
  <si>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</si>
  <si>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</si>
  <si>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</si>
  <si>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</si>
  <si>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</si>
  <si>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</si>
  <si>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</si>
  <si>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</si>
  <si>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</si>
  <si>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</si>
  <si>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</si>
  <si>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</si>
  <si>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</si>
  <si>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</si>
  <si>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</si>
  <si>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</si>
  <si>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</si>
  <si>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</si>
  <si>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</si>
  <si>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</si>
  <si>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</si>
  <si>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</si>
  <si>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</si>
  <si>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</si>
  <si>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</si>
  <si>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</si>
  <si>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</si>
  <si>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</si>
  <si>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</si>
  <si>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</si>
  <si>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</si>
  <si>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</si>
  <si>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</si>
  <si>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</si>
  <si>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</si>
  <si>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</si>
  <si>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</si>
  <si>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</si>
  <si>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</si>
  <si>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</si>
  <si>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</si>
  <si>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</si>
  <si>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</si>
  <si>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</si>
  <si>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</si>
  <si>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</si>
  <si>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</si>
  <si>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</si>
  <si>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</si>
  <si>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</si>
  <si>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</si>
  <si>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</si>
  <si>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</si>
  <si>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</si>
  <si>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</si>
  <si>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</si>
  <si>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</si>
  <si>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</si>
  <si>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</si>
  <si>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</si>
  <si>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</si>
  <si>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</si>
  <si>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</si>
  <si>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</si>
  <si>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</si>
  <si>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</si>
  <si>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</si>
  <si>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</si>
  <si>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</si>
  <si>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</si>
  <si>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</si>
  <si>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</si>
  <si>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</si>
  <si>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</si>
  <si>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</si>
  <si>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</si>
  <si>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</si>
  <si>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</si>
  <si>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</si>
  <si>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</si>
  <si>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</si>
  <si>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</si>
  <si>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</si>
  <si>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</si>
  <si>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</si>
  <si>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</si>
  <si>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</si>
  <si>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</si>
  <si>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</si>
  <si>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</si>
  <si>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</si>
  <si>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</si>
  <si>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</si>
  <si>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</si>
  <si>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</si>
  <si>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</si>
  <si>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</si>
  <si>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</si>
  <si>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</si>
  <si>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</si>
  <si>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</si>
  <si>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</si>
  <si>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</si>
  <si>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</si>
  <si>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</si>
  <si>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</si>
  <si>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</si>
  <si>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</si>
  <si>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</si>
  <si>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</si>
  <si>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</si>
  <si>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</si>
  <si>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</si>
  <si>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</si>
  <si>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</si>
  <si>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</si>
  <si>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</si>
  <si>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</si>
  <si>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</si>
  <si>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</si>
  <si>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</si>
  <si>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</si>
  <si>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</si>
  <si>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</si>
  <si>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</si>
  <si>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</si>
  <si>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</si>
  <si>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</si>
  <si>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</si>
  <si>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</si>
  <si>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</si>
  <si>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</si>
  <si>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</si>
  <si>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</si>
  <si>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</si>
  <si>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</si>
  <si>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</si>
  <si>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</si>
  <si>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</si>
  <si>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</si>
  <si>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</si>
  <si>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</si>
  <si>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</si>
  <si>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</si>
  <si>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</si>
  <si>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</si>
  <si>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</si>
  <si>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</si>
  <si>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</si>
  <si>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</si>
  <si>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</si>
  <si>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</si>
  <si>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</si>
  <si>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</si>
  <si>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</si>
  <si>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</si>
  <si>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</si>
  <si>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</si>
  <si>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</si>
  <si>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</si>
  <si>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</si>
  <si>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</si>
  <si>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</si>
  <si>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</si>
  <si>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</si>
  <si>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</si>
  <si>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</si>
  <si>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</si>
  <si>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</si>
  <si>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</si>
  <si>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</si>
  <si>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</si>
  <si>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</si>
  <si>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</si>
  <si>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</si>
  <si>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</si>
  <si>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</si>
  <si>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</si>
  <si>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</si>
  <si>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</si>
  <si>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</si>
  <si>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</si>
  <si>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</si>
  <si>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</si>
  <si>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</si>
  <si>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</si>
  <si>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</si>
  <si>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</si>
  <si>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</si>
  <si>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</si>
  <si>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</si>
  <si>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</si>
  <si>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</si>
  <si>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</si>
  <si>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</si>
  <si>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</si>
  <si>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</si>
  <si>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</si>
  <si>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</si>
  <si>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</si>
  <si>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</si>
  <si>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</si>
  <si>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</si>
  <si>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</si>
  <si>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</si>
  <si>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</si>
  <si>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</si>
  <si>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</si>
  <si>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</si>
  <si>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</si>
  <si>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</si>
  <si>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</si>
  <si>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</si>
  <si>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</si>
  <si>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</si>
  <si>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</si>
  <si>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</si>
  <si>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</si>
  <si>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</si>
  <si>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</si>
  <si>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</si>
  <si>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</si>
  <si>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</si>
  <si>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</si>
  <si>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</si>
  <si>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</si>
  <si>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</si>
  <si>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</si>
  <si>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</si>
  <si>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</si>
  <si>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</si>
  <si>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</si>
  <si>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</si>
  <si>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</si>
  <si>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</si>
  <si>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</si>
  <si>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</si>
  <si>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</si>
  <si>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</si>
  <si>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</si>
  <si>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</si>
  <si>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</si>
  <si>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</si>
  <si>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</si>
  <si>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</si>
  <si>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</si>
  <si>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</si>
  <si>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</si>
  <si>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</si>
  <si>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</si>
  <si>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</si>
  <si>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</si>
  <si>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</si>
  <si>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</si>
  <si>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</si>
  <si>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</si>
  <si>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</si>
  <si>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</si>
  <si>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</si>
  <si>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</si>
  <si>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</si>
  <si>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</si>
  <si>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</si>
  <si>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</si>
  <si>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</si>
  <si>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</si>
  <si>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</si>
  <si>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</si>
  <si>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</si>
  <si>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</si>
  <si>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</si>
  <si>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</si>
  <si>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</si>
  <si>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</si>
  <si>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</si>
  <si>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</si>
  <si>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</si>
  <si>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</si>
  <si>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</si>
  <si>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</si>
  <si>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</si>
  <si>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</si>
  <si>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</si>
  <si>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</si>
  <si>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</si>
  <si>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</si>
  <si>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</si>
  <si>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</si>
  <si>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</si>
  <si>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</si>
  <si>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</si>
  <si>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</si>
  <si>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</si>
  <si>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</si>
  <si>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</si>
  <si>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</si>
  <si>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</si>
  <si>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</si>
  <si>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</si>
  <si>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</si>
  <si>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</si>
  <si>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</si>
  <si>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</si>
  <si>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</si>
  <si>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</si>
  <si>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</si>
  <si>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</si>
  <si>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</si>
  <si>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</si>
  <si>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</si>
  <si>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</si>
  <si>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</si>
  <si>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</si>
  <si>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</si>
  <si>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</si>
  <si>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</si>
  <si>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</si>
  <si>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</si>
  <si>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</si>
  <si>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</si>
  <si>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</si>
  <si>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</si>
  <si>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</si>
  <si>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</si>
  <si>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</si>
  <si>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</si>
  <si>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</si>
  <si>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</si>
  <si>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</si>
  <si>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</si>
  <si>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</si>
  <si>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</si>
  <si>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</si>
  <si>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</si>
  <si>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</si>
  <si>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</si>
  <si>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</si>
  <si>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</si>
  <si>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</si>
  <si>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</si>
  <si>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</si>
  <si>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</si>
  <si>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</si>
  <si>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</si>
  <si>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</si>
  <si>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</si>
  <si>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</si>
  <si>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</si>
  <si>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</si>
  <si>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</si>
  <si>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</si>
  <si>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</si>
  <si>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</si>
  <si>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</si>
  <si>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</si>
  <si>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</si>
  <si>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</si>
  <si>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</si>
  <si>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</si>
  <si>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</si>
  <si>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</si>
  <si>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</si>
  <si>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</si>
  <si>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</si>
  <si>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</si>
  <si>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</si>
  <si>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</si>
  <si>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</si>
  <si>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</si>
  <si>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</si>
  <si>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</si>
  <si>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</si>
  <si>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</si>
  <si>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</si>
  <si>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</si>
  <si>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</si>
  <si>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</si>
  <si>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</si>
  <si>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</si>
  <si>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</si>
  <si>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</si>
  <si>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</si>
  <si>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</si>
  <si>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</si>
  <si>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</si>
  <si>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</si>
  <si>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</si>
  <si>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</si>
  <si>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</si>
  <si>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</si>
  <si>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</si>
  <si>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</si>
  <si>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</si>
  <si>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</si>
  <si>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</si>
  <si>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</si>
  <si>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</si>
  <si>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</si>
  <si>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</si>
  <si>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</si>
  <si>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</si>
  <si>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</si>
  <si>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</si>
  <si>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</si>
  <si>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</si>
  <si>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</si>
  <si>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</si>
  <si>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</si>
  <si>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</si>
  <si>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</si>
  <si>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</si>
  <si>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</si>
  <si>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</si>
  <si>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</si>
  <si>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</si>
  <si>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</si>
  <si>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</si>
  <si>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</si>
  <si>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</si>
  <si>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</si>
  <si>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</si>
  <si>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</si>
  <si>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</si>
  <si>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</si>
  <si>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</si>
  <si>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</si>
  <si>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</si>
  <si>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</si>
  <si>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</si>
  <si>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</si>
  <si>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</si>
  <si>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</si>
  <si>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</si>
  <si>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</si>
  <si>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</si>
  <si>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</si>
  <si>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</si>
  <si>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</si>
  <si>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</si>
  <si>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</si>
  <si>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</si>
  <si>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</si>
  <si>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</si>
  <si>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</si>
  <si>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</si>
  <si>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</si>
  <si>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</si>
  <si>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</si>
  <si>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</si>
  <si>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</si>
  <si>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</si>
  <si>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</si>
  <si>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</si>
  <si>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</si>
  <si>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</si>
  <si>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</si>
  <si>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</si>
  <si>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</si>
  <si>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</si>
  <si>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</si>
  <si>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</si>
  <si>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</si>
  <si>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</si>
  <si>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</si>
  <si>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</si>
  <si>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</si>
  <si>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</si>
  <si>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</si>
  <si>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</si>
  <si>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</si>
  <si>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</si>
  <si>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</si>
  <si>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</si>
  <si>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</si>
  <si>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</si>
  <si>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</si>
  <si>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</si>
  <si>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</si>
  <si>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</si>
  <si>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</si>
  <si>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</si>
  <si>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</si>
  <si>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</si>
  <si>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</si>
  <si>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</si>
  <si>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</si>
  <si>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</si>
  <si>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</si>
  <si>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</si>
  <si>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</si>
  <si>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</si>
  <si>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</si>
  <si>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</si>
  <si>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</si>
  <si>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</si>
  <si>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</si>
  <si>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</si>
  <si>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</si>
  <si>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</si>
  <si>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</si>
  <si>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</si>
  <si>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</si>
  <si>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</si>
  <si>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</si>
  <si>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</si>
  <si>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</si>
  <si>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</si>
  <si>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</si>
  <si>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</si>
  <si>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</si>
  <si>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</si>
  <si>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</si>
  <si>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</si>
  <si>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</si>
  <si>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</si>
  <si>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</si>
  <si>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</si>
  <si>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</si>
  <si>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</si>
  <si>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</si>
  <si>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</si>
  <si>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</si>
  <si>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</si>
  <si>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</si>
  <si>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</si>
  <si>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</si>
  <si>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</si>
  <si>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</si>
  <si>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</si>
  <si>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</si>
  <si>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</si>
  <si>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</si>
  <si>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</si>
  <si>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</si>
  <si>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</si>
  <si>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</si>
  <si>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</si>
  <si>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</si>
  <si>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</si>
  <si>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</si>
  <si>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</si>
  <si>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</si>
  <si>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</si>
  <si>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</si>
  <si>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</si>
  <si>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</si>
  <si>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</si>
  <si>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</si>
  <si>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</si>
  <si>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</si>
  <si>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</si>
  <si>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</si>
  <si>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</si>
  <si>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</si>
  <si>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</si>
  <si>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</si>
  <si>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</si>
  <si>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</si>
  <si>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</si>
  <si>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</si>
  <si>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</si>
  <si>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</si>
  <si>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</si>
  <si>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</si>
  <si>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</si>
  <si>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</si>
  <si>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</si>
  <si>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</si>
  <si>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</si>
  <si>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</si>
  <si>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</si>
  <si>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</si>
  <si>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</si>
  <si>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</si>
  <si>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</si>
  <si>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</si>
  <si>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</si>
  <si>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</si>
  <si>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</si>
  <si>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</si>
  <si>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</si>
  <si>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</si>
  <si>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</si>
  <si>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</si>
  <si>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</si>
  <si>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</si>
  <si>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</si>
  <si>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</si>
  <si>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</si>
  <si>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</si>
  <si>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</si>
  <si>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</si>
  <si>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</si>
  <si>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</si>
  <si>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</si>
  <si>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</si>
  <si>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</si>
  <si>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</si>
  <si>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</si>
  <si>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</si>
  <si>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</si>
  <si>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</si>
  <si>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</si>
  <si>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</si>
  <si>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</si>
  <si>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</si>
  <si>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</si>
  <si>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</si>
  <si>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</si>
  <si>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</si>
  <si>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</si>
  <si>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</si>
  <si>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</si>
  <si>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</si>
  <si>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</si>
  <si>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</si>
  <si>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</si>
  <si>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</si>
  <si>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</si>
  <si>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</si>
  <si>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</si>
  <si>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</si>
  <si>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</si>
  <si>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</si>
  <si>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</si>
  <si>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</si>
  <si>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</si>
  <si>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</si>
  <si>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</si>
  <si>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</si>
  <si>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</si>
  <si>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</si>
  <si>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</si>
  <si>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</si>
  <si>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</si>
  <si>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</si>
  <si>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</si>
  <si>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</si>
  <si>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</si>
  <si>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</si>
  <si>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</si>
  <si>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</si>
  <si>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</si>
  <si>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</si>
  <si>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</si>
  <si>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</si>
  <si>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</si>
  <si>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</si>
  <si>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</si>
  <si>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</si>
  <si>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</si>
  <si>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</si>
  <si>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</si>
  <si>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</si>
  <si>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</si>
  <si>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</si>
  <si>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</si>
  <si>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</si>
  <si>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</si>
  <si>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</si>
  <si>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</si>
  <si>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</si>
  <si>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</si>
  <si>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</si>
  <si>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</si>
  <si>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</si>
  <si>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</si>
  <si>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</si>
  <si>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</si>
  <si>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</si>
  <si>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</si>
  <si>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</si>
  <si>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</si>
  <si>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</si>
  <si>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</si>
  <si>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</si>
  <si>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</si>
  <si>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</si>
  <si>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</si>
  <si>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</si>
  <si>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</si>
  <si>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</si>
  <si>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</si>
  <si>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</si>
  <si>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</si>
  <si>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</si>
  <si>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</si>
  <si>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</si>
  <si>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</si>
  <si>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</si>
  <si>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</si>
  <si>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</si>
  <si>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</si>
  <si>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</si>
  <si>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</si>
  <si>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</si>
  <si>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</si>
  <si>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</si>
  <si>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</si>
  <si>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</si>
  <si>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</si>
  <si>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</si>
  <si>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</si>
  <si>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</si>
  <si>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</si>
  <si>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</si>
  <si>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</si>
  <si>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</si>
  <si>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</si>
  <si>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</si>
  <si>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</si>
  <si>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</si>
  <si>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</si>
  <si>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</si>
  <si>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</si>
  <si>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</si>
  <si>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</si>
  <si>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</si>
  <si>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</si>
  <si>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</si>
  <si>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</si>
  <si>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</si>
  <si>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</si>
  <si>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</si>
  <si>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</si>
  <si>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</si>
  <si>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</si>
  <si>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</si>
  <si>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</si>
  <si>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</si>
  <si>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</si>
  <si>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</si>
  <si>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</si>
  <si>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</si>
  <si>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</si>
  <si>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</si>
  <si>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</si>
  <si>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</si>
  <si>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</si>
  <si>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</si>
  <si>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</si>
  <si>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</si>
  <si>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</si>
  <si>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</si>
  <si>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</si>
  <si>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</si>
  <si>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</si>
  <si>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</si>
  <si>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</si>
  <si>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</si>
  <si>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</si>
  <si>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</si>
  <si>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</si>
  <si>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</si>
  <si>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</si>
  <si>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</si>
  <si>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</si>
  <si>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</si>
  <si>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</si>
  <si>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</si>
  <si>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</si>
  <si>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</si>
  <si>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</si>
  <si>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</si>
  <si>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</si>
  <si>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</si>
  <si>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</si>
  <si>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</si>
  <si>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</si>
  <si>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</si>
  <si>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</si>
  <si>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</si>
  <si>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</si>
  <si>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</si>
  <si>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</si>
  <si>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</si>
  <si>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</si>
  <si>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</si>
  <si>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</si>
  <si>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</si>
  <si>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</si>
  <si>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</si>
  <si>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</si>
  <si>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</si>
  <si>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</si>
  <si>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</si>
  <si>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</si>
  <si>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</si>
  <si>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</si>
  <si>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</si>
  <si>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</si>
  <si>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</si>
  <si>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</si>
  <si>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</si>
  <si>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</si>
  <si>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</si>
  <si>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</si>
  <si>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</si>
  <si>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</si>
  <si>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</si>
  <si>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</si>
  <si>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</si>
  <si>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</si>
  <si>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</si>
  <si>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</si>
  <si>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</si>
  <si>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</si>
  <si>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</si>
  <si>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</si>
  <si>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</si>
  <si>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</si>
  <si>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</si>
  <si>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</si>
  <si>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</si>
  <si>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</si>
  <si>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</si>
  <si>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</si>
  <si>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</si>
  <si>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</si>
  <si>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</si>
  <si>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</si>
  <si>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</si>
  <si>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</si>
  <si>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</si>
  <si>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</si>
  <si>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</si>
  <si>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</si>
  <si>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</si>
  <si>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</si>
  <si>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</si>
  <si>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</si>
  <si>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</si>
  <si>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</si>
  <si>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</si>
  <si>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</si>
  <si>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</si>
  <si>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</si>
  <si>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</si>
  <si>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</si>
  <si>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</si>
  <si>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</si>
  <si>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</si>
  <si>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</si>
  <si>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</si>
  <si>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</si>
  <si>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</si>
  <si>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</si>
  <si>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</si>
  <si>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</si>
  <si>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</si>
  <si>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</si>
  <si>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</si>
  <si>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</si>
  <si>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</si>
  <si>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</si>
  <si>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</si>
  <si>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</si>
  <si>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</si>
  <si>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</si>
  <si>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</si>
  <si>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</si>
  <si>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</si>
  <si>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</si>
  <si>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</si>
  <si>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</si>
  <si>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</si>
  <si>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</si>
  <si>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</si>
  <si>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</si>
  <si>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</si>
  <si>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</si>
  <si>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</si>
  <si>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</si>
  <si>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</si>
  <si>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</si>
  <si>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</si>
  <si>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</si>
  <si>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</si>
  <si>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</si>
  <si>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</si>
  <si>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</si>
  <si>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</si>
  <si>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</si>
  <si>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</si>
  <si>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</si>
  <si>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</si>
  <si>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</si>
  <si>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</si>
  <si>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</si>
  <si>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</si>
  <si>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</si>
  <si>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</si>
  <si>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</si>
  <si>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</si>
  <si>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</si>
  <si>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</si>
  <si>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</si>
  <si>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</si>
  <si>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</si>
  <si>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</si>
  <si>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</si>
  <si>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</si>
  <si>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</si>
  <si>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</si>
  <si>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</si>
  <si>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</si>
  <si>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</si>
  <si>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</si>
  <si>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</si>
  <si>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</si>
  <si>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</si>
  <si>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</si>
  <si>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</si>
  <si>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</si>
  <si>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</si>
  <si>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</si>
  <si>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</si>
  <si>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</si>
  <si>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</si>
  <si>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</si>
  <si>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</si>
  <si>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</si>
  <si>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</si>
  <si>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</si>
  <si>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</si>
  <si>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</si>
  <si>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</si>
  <si>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</si>
  <si>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</si>
  <si>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</si>
  <si>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</si>
  <si>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</si>
  <si>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</si>
  <si>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</si>
  <si>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</si>
  <si>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</si>
  <si>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</si>
  <si>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</si>
  <si>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</si>
  <si>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</si>
  <si>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</si>
  <si>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</si>
  <si>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</si>
  <si>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</si>
  <si>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</si>
  <si>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</si>
  <si>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</si>
  <si>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</si>
  <si>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</si>
  <si>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</si>
  <si>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</si>
  <si>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</si>
  <si>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</si>
  <si>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</si>
  <si>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</si>
  <si>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</si>
  <si>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</si>
  <si>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</si>
  <si>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</si>
  <si>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</si>
  <si>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</si>
  <si>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</si>
  <si>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</si>
  <si>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</si>
  <si>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</si>
  <si>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</si>
  <si>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</si>
  <si>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</si>
  <si>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</si>
  <si>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</si>
  <si>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</si>
  <si>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</si>
  <si>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</si>
  <si>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</si>
  <si>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</si>
  <si>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</si>
  <si>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</si>
  <si>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</si>
  <si>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</si>
  <si>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</si>
  <si>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</si>
  <si>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</si>
  <si>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</si>
  <si>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</si>
  <si>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</si>
  <si>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</si>
  <si>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</si>
  <si>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</si>
  <si>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</si>
  <si>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</si>
  <si>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</si>
  <si>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</si>
  <si>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</si>
  <si>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</si>
  <si>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</si>
  <si>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</si>
  <si>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</si>
  <si>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</si>
  <si>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</si>
  <si>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</si>
  <si>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</si>
  <si>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</si>
  <si>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</si>
  <si>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</si>
  <si>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</si>
  <si>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</si>
  <si>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</si>
  <si>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</si>
  <si>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</si>
  <si>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</si>
  <si>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</si>
  <si>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</si>
  <si>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</si>
  <si>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</si>
  <si>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</si>
  <si>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</si>
  <si>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</si>
  <si>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</si>
  <si>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</si>
  <si>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</si>
  <si>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</si>
  <si>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</si>
  <si>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</si>
  <si>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</si>
  <si>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</si>
  <si>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</si>
  <si>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</si>
  <si>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</si>
  <si>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</si>
  <si>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</si>
  <si>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</si>
  <si>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</si>
  <si>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</si>
  <si>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</si>
  <si>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</si>
  <si>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</si>
  <si>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</si>
  <si>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</si>
  <si>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</si>
  <si>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</si>
  <si>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</si>
  <si>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</si>
  <si>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</si>
  <si>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</si>
  <si>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</si>
  <si>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</si>
  <si>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</si>
  <si>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</si>
  <si>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</si>
  <si>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</si>
  <si>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</si>
  <si>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</si>
  <si>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</si>
  <si>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</si>
  <si>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</si>
  <si>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</si>
  <si>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</si>
  <si>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</si>
  <si>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</si>
  <si>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</si>
  <si>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</si>
  <si>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</si>
  <si>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</si>
  <si>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</si>
  <si>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</si>
  <si>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</si>
  <si>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</si>
  <si>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</si>
  <si>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</si>
  <si>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</si>
  <si>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</si>
  <si>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</si>
  <si>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</si>
  <si>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</si>
  <si>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</si>
  <si>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</si>
  <si>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</si>
  <si>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</si>
  <si>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</si>
  <si>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</si>
  <si>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</si>
  <si>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</si>
  <si>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</si>
  <si>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</si>
  <si>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</si>
  <si>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</si>
  <si>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</si>
  <si>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</si>
  <si>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</si>
  <si>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</si>
  <si>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</si>
  <si>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</si>
  <si>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</si>
  <si>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</si>
  <si>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</si>
  <si>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</si>
  <si>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</si>
  <si>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</si>
  <si>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</si>
  <si>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</si>
  <si>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</si>
  <si>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</si>
  <si>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</si>
  <si>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</si>
  <si>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</si>
  <si>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</si>
  <si>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</si>
  <si>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</si>
  <si>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</si>
  <si>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</si>
  <si>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</si>
  <si>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</si>
  <si>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</si>
  <si>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</si>
  <si>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</si>
  <si>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</si>
  <si>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</si>
  <si>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</si>
  <si>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</si>
  <si>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</si>
  <si>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</si>
  <si>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</si>
  <si>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</si>
  <si>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</si>
  <si>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</si>
  <si>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</si>
  <si>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</si>
  <si>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</si>
  <si>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</si>
  <si>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</si>
  <si>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</si>
  <si>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</si>
  <si>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</si>
  <si>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</si>
  <si>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</si>
  <si>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</si>
  <si>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</si>
  <si>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</si>
  <si>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</si>
  <si>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</si>
  <si>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</si>
  <si>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</si>
  <si>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</si>
  <si>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</si>
  <si>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</si>
  <si>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</si>
  <si>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</si>
  <si>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</si>
  <si>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</si>
  <si>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</si>
  <si>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</si>
  <si>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</si>
  <si>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</si>
  <si>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</si>
  <si>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</si>
  <si>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</si>
  <si>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</si>
  <si>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</si>
  <si>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</si>
  <si>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</si>
  <si>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</si>
  <si>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</si>
  <si>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</si>
  <si>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</si>
  <si>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</si>
  <si>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</si>
  <si>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</si>
  <si>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</si>
  <si>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</si>
  <si>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</si>
  <si>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</si>
  <si>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</si>
  <si>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</si>
  <si>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</si>
  <si>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</si>
  <si>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</si>
  <si>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</si>
  <si>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</si>
  <si>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</si>
  <si>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</si>
  <si>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</si>
  <si>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</si>
  <si>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</si>
  <si>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</si>
  <si>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</si>
  <si>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</si>
  <si>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</si>
  <si>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</si>
  <si>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</si>
  <si>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</si>
  <si>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</si>
  <si>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</si>
  <si>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</si>
  <si>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</si>
  <si>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</si>
  <si>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</si>
  <si>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</si>
  <si>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</si>
  <si>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</si>
  <si>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</si>
  <si>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</si>
  <si>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</si>
  <si>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</si>
  <si>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</si>
  <si>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</si>
  <si>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</si>
  <si>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</si>
  <si>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</si>
  <si>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</si>
  <si>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</si>
  <si>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</si>
  <si>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</si>
  <si>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</si>
  <si>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</si>
  <si>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</si>
  <si>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</si>
  <si>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</si>
  <si>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</si>
  <si>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</si>
  <si>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</si>
  <si>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</si>
  <si>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</si>
  <si>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</si>
  <si>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</si>
  <si>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</si>
  <si>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</si>
  <si>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</si>
  <si>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</si>
  <si>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</si>
  <si>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</si>
  <si>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</si>
  <si>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</si>
  <si>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</si>
  <si>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</si>
  <si>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</si>
  <si>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</si>
  <si>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</si>
  <si>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</si>
  <si>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</si>
  <si>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</si>
  <si>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</si>
  <si>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</si>
  <si>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</si>
  <si>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</si>
  <si>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</si>
  <si>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</si>
  <si>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</si>
  <si>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</si>
  <si>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</si>
  <si>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</si>
  <si>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</si>
  <si>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</si>
  <si>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</si>
  <si>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</si>
  <si>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</si>
  <si>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</si>
  <si>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</si>
  <si>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</si>
  <si>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</si>
  <si>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</si>
  <si>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</si>
  <si>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</si>
  <si>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</si>
  <si>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</si>
  <si>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</si>
  <si>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</si>
  <si>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</si>
  <si>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</si>
  <si>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</si>
  <si>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</si>
  <si>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</si>
  <si>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</si>
  <si>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</si>
  <si>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</si>
  <si>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</si>
  <si>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</si>
  <si>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</si>
  <si>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</si>
  <si>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</si>
  <si>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</si>
  <si>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</si>
  <si>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</si>
  <si>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</si>
  <si>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</si>
  <si>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</si>
  <si>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</si>
  <si>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</si>
  <si>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</si>
  <si>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</si>
  <si>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</si>
  <si>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</si>
  <si>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</si>
  <si>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</si>
  <si>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</si>
  <si>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</si>
  <si>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</si>
  <si>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</si>
  <si>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</si>
  <si>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</si>
  <si>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</si>
  <si>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</si>
  <si>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</si>
  <si>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</si>
  <si>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</si>
  <si>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</si>
  <si>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</si>
  <si>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</si>
  <si>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</si>
  <si>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</si>
  <si>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</si>
  <si>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</si>
  <si>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</si>
  <si>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</si>
  <si>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</si>
  <si>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</si>
  <si>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</si>
  <si>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</si>
  <si>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</si>
  <si>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</si>
  <si>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</si>
  <si>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</si>
  <si>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</si>
  <si>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</si>
  <si>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</si>
  <si>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</si>
  <si>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</si>
  <si>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</si>
  <si>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</si>
  <si>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</si>
  <si>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</si>
  <si>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</si>
  <si>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</si>
  <si>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</si>
  <si>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</si>
  <si>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</si>
  <si>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</si>
  <si>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</si>
  <si>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</si>
  <si>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</si>
  <si>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</si>
  <si>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</si>
  <si>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</si>
  <si>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</si>
  <si>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</si>
  <si>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</si>
  <si>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</si>
  <si>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</si>
  <si>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</si>
  <si>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</si>
  <si>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</si>
  <si>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</si>
  <si>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</si>
  <si>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</si>
  <si>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</si>
  <si>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</si>
  <si>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</si>
  <si>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</si>
  <si>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</si>
  <si>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</si>
  <si>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</si>
  <si>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</si>
  <si>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</si>
  <si>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</si>
  <si>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</si>
  <si>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</si>
  <si>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</si>
  <si>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</si>
  <si>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</si>
  <si>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</si>
  <si>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</si>
  <si>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</si>
  <si>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</si>
  <si>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</si>
  <si>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</si>
  <si>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</si>
  <si>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</si>
  <si>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</si>
  <si>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</si>
  <si>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</si>
  <si>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</si>
  <si>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</si>
  <si>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</si>
  <si>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</si>
  <si>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</si>
  <si>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</si>
  <si>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</si>
  <si>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</si>
  <si>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</si>
  <si>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</si>
  <si>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</si>
  <si>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</si>
  <si>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</si>
  <si>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</si>
  <si>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</si>
  <si>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</si>
  <si>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</si>
  <si>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</si>
  <si>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</si>
  <si>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</si>
  <si>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</si>
  <si>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</si>
  <si>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</si>
  <si>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</si>
  <si>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</si>
  <si>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</si>
  <si>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</si>
  <si>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</si>
  <si>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</si>
  <si>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</si>
  <si>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</si>
  <si>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</si>
  <si>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</si>
  <si>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</si>
  <si>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</si>
  <si>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</si>
  <si>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</si>
  <si>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</si>
  <si>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</si>
  <si>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</si>
  <si>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</si>
  <si>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</si>
  <si>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</si>
  <si>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</si>
  <si>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</si>
  <si>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</si>
  <si>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</si>
  <si>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</si>
  <si>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</si>
  <si>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</si>
  <si>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</si>
  <si>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</si>
  <si>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</si>
  <si>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</si>
  <si>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</si>
  <si>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</si>
  <si>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</si>
  <si>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</si>
  <si>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</si>
  <si>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</si>
  <si>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</si>
  <si>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</si>
  <si>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</si>
  <si>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</si>
  <si>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</si>
  <si>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</si>
  <si>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</si>
  <si>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</si>
  <si>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</si>
  <si>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</si>
  <si>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</si>
  <si>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</si>
  <si>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</si>
  <si>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</si>
  <si>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</si>
  <si>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</si>
  <si>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</si>
  <si>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</si>
  <si>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</si>
  <si>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</si>
  <si>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</si>
  <si>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</si>
  <si>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</si>
  <si>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</si>
  <si>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</si>
  <si>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</si>
  <si>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</si>
  <si>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</si>
  <si>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</si>
  <si>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</si>
  <si>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</si>
  <si>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</si>
  <si>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</si>
  <si>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</si>
  <si>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</si>
  <si>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</si>
  <si>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</si>
  <si>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</si>
  <si>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</si>
  <si>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</si>
  <si>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</si>
  <si>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</si>
  <si>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</si>
  <si>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</si>
  <si>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</si>
  <si>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</si>
  <si>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</si>
  <si>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</si>
  <si>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</si>
  <si>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</si>
  <si>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</si>
  <si>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</si>
  <si>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</si>
  <si>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</si>
  <si>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</si>
  <si>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</si>
  <si>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</si>
  <si>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</si>
  <si>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</si>
  <si>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</si>
  <si>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</si>
  <si>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</si>
  <si>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</si>
  <si>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</si>
  <si>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</si>
  <si>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</si>
  <si>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</si>
  <si>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</si>
  <si>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</si>
  <si>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</si>
  <si>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</si>
  <si>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</si>
  <si>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</si>
  <si>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</si>
  <si>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</si>
  <si>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</si>
  <si>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</si>
  <si>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</si>
  <si>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</si>
  <si>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</si>
  <si>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</si>
  <si>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</si>
  <si>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</si>
  <si>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</si>
  <si>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</si>
  <si>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</si>
  <si>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</si>
  <si>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</si>
  <si>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</si>
  <si>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</si>
  <si>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</si>
  <si>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</si>
  <si>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</si>
  <si>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</si>
  <si>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</si>
  <si>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</si>
  <si>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</si>
  <si>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</si>
  <si>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</si>
  <si>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</si>
  <si>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</si>
  <si>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</si>
  <si>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</si>
  <si>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</si>
  <si>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</si>
  <si>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</si>
  <si>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</si>
  <si>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</si>
  <si>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</si>
  <si>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</si>
  <si>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</si>
  <si>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</si>
  <si>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</si>
  <si>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</si>
  <si>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</si>
  <si>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</si>
  <si>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</si>
  <si>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</si>
  <si>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</si>
  <si>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</si>
  <si>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</si>
  <si>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</si>
  <si>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</si>
  <si>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</si>
  <si>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</si>
  <si>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</si>
  <si>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</si>
  <si>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</si>
  <si>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</si>
  <si>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</si>
  <si>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</si>
  <si>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</si>
  <si>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</si>
  <si>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</si>
  <si>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</si>
  <si>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</si>
  <si>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</si>
  <si>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</si>
  <si>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</si>
  <si>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</si>
  <si>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</si>
  <si>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</si>
  <si>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</si>
  <si>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</si>
  <si>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</si>
  <si>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</si>
  <si>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</si>
  <si>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</si>
  <si>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</si>
  <si>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</si>
  <si>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</si>
  <si>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</si>
  <si>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</si>
  <si>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</si>
  <si>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</si>
  <si>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</si>
  <si>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</si>
  <si>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</si>
  <si>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</si>
  <si>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</si>
  <si>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</si>
  <si>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</si>
  <si>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</si>
  <si>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</si>
  <si>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</si>
  <si>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</si>
  <si>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</si>
  <si>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</si>
  <si>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</si>
  <si>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</si>
  <si>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</si>
  <si>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</si>
  <si>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</si>
  <si>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</si>
  <si>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</si>
  <si>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</si>
  <si>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</si>
  <si>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</si>
  <si>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</si>
  <si>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</si>
  <si>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</si>
  <si>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</si>
  <si>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</si>
  <si>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</si>
  <si>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</si>
  <si>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</si>
  <si>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</si>
  <si>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</si>
  <si>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</si>
  <si>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</si>
  <si>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</si>
  <si>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</si>
  <si>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</si>
  <si>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</si>
  <si>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</si>
  <si>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</si>
  <si>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</si>
  <si>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</si>
  <si>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</si>
  <si>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</si>
  <si>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</si>
  <si>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</si>
  <si>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</si>
  <si>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</si>
  <si>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</si>
  <si>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</si>
  <si>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</si>
  <si>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</si>
  <si>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</si>
  <si>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</si>
  <si>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</si>
  <si>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</si>
  <si>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</si>
  <si>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</si>
  <si>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</si>
  <si>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</si>
  <si>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</si>
  <si>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</si>
  <si>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</si>
  <si>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</si>
  <si>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</si>
  <si>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</si>
  <si>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</si>
  <si>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</si>
  <si>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</si>
  <si>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</si>
  <si>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</si>
  <si>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</si>
  <si>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</si>
  <si>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</si>
  <si>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</si>
  <si>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</si>
  <si>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</si>
  <si>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</si>
  <si>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</si>
  <si>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</si>
  <si>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</si>
  <si>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</si>
  <si>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</si>
  <si>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</si>
  <si>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</si>
  <si>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</si>
  <si>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</si>
  <si>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</si>
  <si>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</si>
  <si>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</si>
  <si>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</si>
  <si>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</si>
  <si>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</si>
  <si>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</si>
  <si>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</si>
  <si>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</si>
  <si>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</si>
  <si>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</si>
  <si>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</si>
  <si>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</si>
  <si>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</si>
  <si>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</si>
  <si>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</si>
  <si>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</si>
  <si>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</si>
  <si>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</si>
  <si>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</si>
  <si>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</si>
  <si>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</si>
  <si>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</si>
  <si>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</si>
  <si>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</si>
  <si>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</si>
  <si>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</si>
  <si>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</si>
  <si>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</si>
  <si>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</si>
  <si>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</si>
  <si>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</si>
  <si>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</si>
  <si>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</si>
  <si>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</si>
  <si>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</si>
  <si>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</si>
  <si>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</si>
  <si>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</si>
  <si>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</si>
  <si>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</si>
  <si>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</si>
  <si>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</si>
  <si>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</si>
  <si>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</si>
  <si>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</si>
  <si>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</si>
  <si>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</si>
  <si>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</si>
  <si>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</si>
  <si>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</si>
  <si>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</si>
  <si>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</si>
  <si>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</si>
  <si>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</si>
  <si>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</si>
  <si>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</si>
  <si>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</si>
  <si>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</si>
  <si>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</si>
  <si>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</si>
  <si>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</si>
  <si>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</si>
  <si>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</si>
  <si>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</si>
  <si>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</si>
  <si>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</si>
  <si>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</si>
  <si>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</si>
  <si>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</si>
  <si>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</si>
  <si>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</si>
  <si>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</si>
  <si>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</si>
  <si>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</si>
  <si>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</si>
  <si>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</si>
  <si>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</si>
  <si>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</si>
  <si>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</si>
  <si>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</si>
  <si>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</si>
  <si>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</si>
  <si>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</si>
  <si>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</si>
  <si>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</si>
  <si>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</si>
  <si>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</si>
  <si>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</si>
  <si>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</si>
  <si>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</si>
  <si>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</si>
  <si>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</si>
  <si>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</si>
  <si>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</si>
  <si>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</si>
  <si>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</si>
  <si>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</si>
  <si>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</si>
  <si>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</si>
  <si>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</si>
  <si>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</si>
  <si>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</si>
  <si>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</si>
  <si>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</si>
  <si>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</si>
  <si>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</si>
  <si>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</si>
  <si>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</si>
  <si>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</si>
  <si>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</si>
  <si>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</si>
  <si>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</si>
  <si>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</si>
  <si>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</si>
  <si>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</si>
  <si>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</si>
  <si>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</si>
  <si>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</si>
  <si>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</si>
  <si>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</si>
  <si>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</si>
  <si>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</si>
  <si>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</si>
  <si>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</si>
  <si>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</si>
  <si>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</si>
  <si>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</si>
  <si>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</si>
  <si>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</si>
  <si>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</si>
  <si>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</si>
  <si>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</si>
  <si>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</si>
  <si>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</si>
  <si>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</si>
  <si>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</si>
  <si>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</si>
  <si>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</si>
  <si>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</si>
  <si>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</si>
  <si>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</si>
  <si>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</si>
  <si>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</si>
  <si>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</si>
  <si>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</si>
  <si>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</si>
  <si>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</si>
  <si>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</si>
  <si>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</si>
  <si>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</si>
  <si>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</si>
  <si>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</si>
  <si>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</si>
  <si>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</si>
  <si>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</si>
  <si>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</si>
  <si>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</si>
  <si>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</si>
  <si>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</si>
  <si>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</si>
  <si>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</si>
  <si>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</si>
  <si>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</si>
  <si>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</si>
  <si>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</si>
  <si>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</si>
  <si>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</si>
  <si>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</si>
  <si>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</si>
  <si>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</si>
  <si>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</si>
  <si>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</si>
  <si>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</si>
  <si>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</si>
  <si>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</si>
  <si>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</si>
  <si>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</si>
  <si>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</si>
  <si>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</si>
  <si>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</si>
  <si>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</si>
  <si>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</si>
  <si>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</si>
  <si>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</si>
  <si>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</si>
  <si>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</si>
  <si>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</si>
  <si>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</si>
  <si>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</si>
  <si>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</si>
  <si>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</si>
  <si>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</si>
  <si>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</si>
  <si>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</si>
  <si>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</si>
  <si>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</si>
  <si>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</si>
  <si>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</si>
  <si>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</si>
  <si>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</si>
  <si>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</si>
  <si>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</si>
  <si>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</si>
  <si>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</si>
  <si>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</si>
  <si>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</si>
  <si>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</si>
  <si>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</si>
  <si>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</si>
  <si>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</si>
  <si>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</si>
  <si>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</si>
  <si>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</si>
  <si>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</si>
  <si>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</si>
  <si>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</si>
  <si>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</si>
  <si>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</si>
  <si>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</si>
  <si>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</si>
  <si>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</si>
  <si>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</si>
  <si>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</si>
  <si>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</si>
  <si>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</si>
  <si>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</si>
  <si>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</si>
  <si>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</si>
  <si>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</si>
  <si>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</si>
  <si>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</si>
  <si>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</si>
  <si>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</si>
  <si>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</si>
  <si>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</si>
  <si>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</si>
  <si>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</si>
  <si>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</si>
  <si>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</si>
  <si>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</si>
  <si>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</si>
  <si>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</si>
  <si>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</si>
  <si>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</si>
  <si>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</si>
  <si>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</si>
  <si>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</si>
  <si>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</si>
  <si>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</si>
  <si>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</si>
  <si>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</si>
  <si>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</si>
  <si>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</si>
  <si>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</si>
  <si>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</si>
  <si>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</si>
  <si>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</si>
  <si>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</si>
  <si>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</si>
  <si>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</si>
  <si>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</si>
  <si>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</si>
  <si>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</si>
  <si>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</si>
  <si>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</si>
  <si>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</si>
  <si>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</si>
  <si>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</si>
  <si>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</si>
  <si>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</si>
  <si>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</si>
  <si>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</si>
  <si>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</si>
  <si>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</si>
  <si>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</si>
  <si>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</si>
  <si>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</si>
  <si>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</si>
  <si>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</si>
  <si>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</si>
  <si>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</si>
  <si>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</si>
  <si>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</si>
  <si>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</si>
  <si>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</si>
  <si>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</si>
  <si>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</si>
  <si>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</si>
  <si>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</si>
  <si>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</si>
  <si>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</si>
  <si>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</si>
  <si>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</si>
  <si>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</si>
  <si>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</si>
  <si>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</si>
  <si>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</si>
  <si>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</si>
  <si>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</si>
  <si>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</si>
  <si>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</si>
  <si>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</si>
  <si>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</si>
  <si>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</si>
  <si>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</si>
  <si>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</si>
  <si>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</si>
  <si>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</si>
  <si>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</si>
  <si>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</si>
  <si>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</si>
  <si>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</si>
  <si>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</si>
  <si>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</si>
  <si>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</si>
  <si>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</si>
  <si>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</si>
  <si>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</si>
  <si>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</si>
  <si>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</si>
  <si>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</si>
  <si>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</si>
  <si>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</si>
  <si>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</si>
  <si>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</si>
  <si>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</si>
  <si>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</si>
  <si>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</si>
  <si>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</si>
  <si>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</si>
  <si>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</si>
  <si>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</si>
  <si>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</si>
  <si>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</si>
  <si>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</si>
  <si>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</si>
  <si>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</si>
  <si>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</si>
  <si>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</si>
  <si>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</si>
  <si>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</si>
  <si>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</si>
  <si>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</si>
  <si>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</si>
  <si>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</si>
  <si>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</si>
  <si>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</si>
  <si>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</si>
  <si>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</si>
  <si>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</si>
  <si>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</si>
  <si>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</si>
  <si>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</si>
  <si>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</si>
  <si>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</si>
  <si>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</si>
  <si>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</si>
  <si>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</si>
  <si>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</si>
  <si>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</si>
  <si>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</si>
  <si>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</si>
  <si>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</si>
  <si>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</si>
  <si>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</si>
  <si>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</si>
  <si>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</si>
  <si>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</si>
  <si>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</si>
  <si>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</si>
  <si>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</si>
  <si>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</si>
  <si>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</si>
  <si>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</si>
  <si>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</si>
  <si>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</si>
  <si>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</si>
  <si>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</si>
  <si>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</si>
  <si>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</si>
  <si>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</si>
  <si>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</si>
  <si>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</si>
  <si>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</si>
  <si>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</si>
  <si>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</si>
  <si>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</si>
  <si>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</si>
  <si>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</si>
  <si>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</si>
  <si>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</si>
  <si>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</si>
  <si>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</si>
  <si>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</si>
  <si>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</si>
  <si>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</si>
  <si>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</si>
  <si>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</si>
  <si>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</si>
  <si>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</si>
  <si>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</si>
  <si>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</si>
  <si>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</si>
  <si>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</si>
  <si>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</si>
  <si>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</si>
  <si>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</si>
  <si>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</si>
  <si>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</si>
  <si>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</si>
  <si>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</si>
  <si>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</si>
  <si>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</si>
  <si>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</si>
  <si>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</si>
  <si>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</si>
  <si>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</si>
  <si>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</si>
  <si>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</si>
  <si>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</si>
  <si>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</si>
  <si>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</si>
  <si>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</si>
  <si>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</si>
  <si>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</si>
  <si>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</si>
  <si>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</si>
  <si>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</si>
  <si>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</si>
  <si>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</si>
  <si>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</si>
  <si>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</si>
  <si>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</si>
  <si>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</si>
  <si>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</si>
  <si>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</si>
  <si>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</si>
  <si>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</si>
  <si>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</si>
  <si>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</si>
  <si>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</si>
  <si>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</si>
  <si>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</si>
  <si>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</si>
  <si>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</si>
  <si>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</si>
  <si>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</si>
  <si>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</si>
  <si>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</si>
  <si>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</si>
  <si>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</si>
  <si>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</si>
  <si>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</si>
  <si>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</si>
  <si>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</si>
  <si>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</si>
  <si>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</si>
  <si>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</si>
  <si>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</si>
  <si>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</si>
  <si>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</si>
  <si>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</si>
  <si>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</si>
  <si>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</si>
  <si>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</si>
  <si>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</si>
  <si>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</si>
  <si>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</si>
  <si>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</si>
  <si>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</si>
  <si>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</si>
  <si>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</si>
  <si>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</si>
  <si>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</si>
  <si>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</si>
  <si>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</si>
  <si>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</si>
  <si>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</si>
  <si>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</si>
  <si>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</si>
  <si>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</si>
  <si>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</si>
  <si>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</si>
  <si>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</si>
  <si>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</si>
  <si>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</si>
  <si>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</si>
  <si>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</si>
  <si>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</si>
  <si>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</si>
  <si>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</si>
  <si>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</si>
  <si>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</si>
  <si>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</si>
  <si>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</si>
  <si>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</si>
  <si>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</si>
  <si>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</si>
  <si>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</si>
  <si>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</si>
  <si>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</si>
  <si>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</si>
  <si>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</si>
  <si>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</si>
  <si>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</si>
  <si>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</si>
  <si>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</si>
  <si>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</si>
  <si>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</si>
  <si>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</si>
  <si>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</si>
  <si>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</si>
  <si>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</si>
  <si>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</si>
  <si>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</si>
  <si>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</si>
  <si>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</si>
  <si>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</si>
  <si>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</si>
  <si>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</si>
  <si>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</si>
  <si>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</si>
  <si>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</si>
  <si>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</si>
  <si>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</si>
  <si>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</si>
  <si>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</si>
  <si>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</si>
  <si>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</si>
  <si>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</si>
  <si>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</si>
  <si>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</si>
  <si>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</si>
  <si>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</si>
  <si>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</si>
  <si>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</si>
  <si>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</si>
  <si>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</si>
  <si>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</si>
  <si>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</si>
  <si>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</si>
  <si>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</si>
  <si>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</si>
  <si>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</si>
  <si>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</si>
  <si>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</si>
  <si>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</si>
  <si>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</si>
  <si>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</si>
  <si>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</si>
  <si>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</si>
  <si>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</si>
  <si>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</si>
  <si>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</si>
  <si>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</si>
  <si>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</si>
  <si>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</si>
  <si>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</si>
  <si>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</si>
  <si>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</si>
  <si>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</si>
  <si>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</si>
  <si>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</si>
  <si>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</si>
  <si>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</si>
  <si>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</si>
  <si>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</si>
  <si>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</si>
  <si>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</si>
  <si>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</si>
  <si>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</si>
  <si>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</si>
  <si>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</si>
  <si>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</si>
  <si>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</si>
  <si>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</si>
  <si>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</si>
  <si>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</si>
  <si>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</si>
  <si>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</si>
  <si>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</si>
  <si>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</si>
  <si>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</si>
  <si>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</si>
  <si>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</si>
  <si>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</si>
  <si>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</si>
  <si>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</si>
  <si>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</si>
  <si>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</si>
  <si>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</si>
  <si>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</si>
  <si>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</si>
  <si>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</si>
  <si>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</si>
  <si>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</si>
  <si>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</si>
  <si>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</si>
  <si>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</si>
  <si>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</si>
  <si>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</si>
  <si>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</si>
  <si>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</si>
  <si>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</si>
  <si>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</si>
  <si>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</si>
  <si>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</si>
  <si>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</si>
  <si>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</si>
  <si>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</si>
  <si>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</si>
  <si>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</si>
  <si>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</si>
  <si>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</si>
  <si>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</si>
  <si>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</si>
  <si>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</si>
  <si>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</si>
  <si>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</si>
  <si>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</si>
  <si>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</si>
  <si>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</si>
  <si>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</si>
  <si>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</si>
  <si>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</si>
  <si>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</si>
  <si>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</si>
  <si>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</si>
  <si>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</si>
  <si>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</si>
  <si>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</si>
  <si>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</si>
  <si>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</si>
  <si>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</si>
  <si>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</si>
  <si>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</si>
  <si>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</si>
  <si>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</si>
  <si>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</si>
  <si>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</si>
  <si>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</si>
  <si>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</si>
  <si>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</si>
  <si>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</si>
  <si>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</si>
  <si>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</si>
  <si>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</si>
  <si>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</si>
  <si>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</si>
  <si>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</si>
  <si>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</si>
  <si>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</si>
  <si>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</si>
  <si>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</si>
  <si>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</si>
  <si>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</si>
  <si>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</si>
  <si>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</si>
  <si>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</si>
  <si>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</si>
  <si>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</si>
  <si>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</si>
  <si>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</si>
  <si>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</si>
  <si>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</si>
  <si>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</si>
  <si>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</si>
  <si>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</si>
  <si>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</si>
  <si>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</si>
  <si>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</si>
  <si>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</si>
  <si>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</si>
  <si>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</si>
  <si>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</si>
  <si>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</si>
  <si>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</si>
  <si>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</si>
  <si>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</si>
  <si>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</si>
  <si>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</si>
  <si>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</si>
  <si>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</si>
  <si>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</si>
  <si>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</si>
  <si>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</si>
  <si>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</si>
  <si>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</si>
  <si>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</si>
  <si>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</si>
  <si>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</si>
  <si>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</si>
  <si>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</si>
  <si>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</si>
  <si>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</si>
  <si>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</si>
  <si>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</si>
  <si>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</si>
  <si>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</si>
  <si>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</si>
  <si>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</si>
  <si>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</si>
  <si>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</si>
  <si>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</si>
  <si>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</si>
  <si>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</si>
  <si>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</si>
  <si>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</si>
  <si>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</si>
  <si>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</si>
  <si>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</si>
  <si>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</si>
  <si>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</si>
  <si>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</si>
  <si>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</si>
  <si>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</si>
  <si>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</si>
  <si>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</si>
  <si>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</si>
  <si>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</si>
  <si>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</si>
  <si>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</si>
  <si>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</si>
  <si>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</si>
  <si>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</si>
  <si>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</si>
  <si>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</si>
  <si>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</si>
  <si>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</si>
  <si>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</si>
  <si>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</si>
  <si>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</si>
  <si>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</si>
  <si>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</si>
  <si>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</si>
  <si>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</si>
  <si>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</si>
  <si>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</si>
  <si>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</si>
  <si>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</si>
  <si>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</si>
  <si>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</si>
  <si>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</si>
  <si>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</si>
  <si>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</si>
  <si>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</si>
  <si>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</si>
  <si>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</si>
  <si>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</si>
  <si>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</si>
  <si>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</si>
  <si>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</si>
  <si>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</si>
  <si>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</si>
  <si>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</si>
  <si>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</si>
  <si>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</si>
  <si>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</si>
  <si>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</si>
  <si>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</si>
  <si>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</si>
  <si>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</si>
  <si>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</si>
  <si>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</si>
  <si>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</si>
  <si>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</si>
  <si>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</si>
  <si>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</si>
  <si>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</si>
  <si>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</si>
  <si>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</si>
  <si>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</si>
  <si>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</si>
  <si>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</si>
  <si>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</si>
  <si>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</si>
  <si>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</si>
  <si>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</si>
  <si>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</si>
  <si>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</si>
  <si>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</si>
  <si>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</si>
  <si>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</si>
  <si>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</si>
  <si>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</si>
  <si>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</si>
  <si>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</si>
  <si>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</si>
  <si>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</si>
  <si>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</si>
  <si>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</si>
  <si>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</si>
  <si>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</si>
  <si>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</si>
  <si>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</si>
  <si>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</si>
  <si>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</si>
  <si>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</si>
  <si>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</si>
  <si>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</si>
  <si>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</si>
  <si>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</si>
  <si>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</si>
  <si>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</si>
  <si>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</si>
  <si>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</si>
  <si>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</si>
  <si>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</si>
  <si>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</si>
  <si>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</si>
  <si>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</si>
  <si>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</si>
  <si>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</si>
  <si>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</si>
  <si>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</si>
  <si>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</si>
  <si>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</si>
  <si>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</si>
  <si>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</si>
  <si>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</si>
  <si>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</si>
  <si>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</si>
  <si>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</si>
  <si>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</si>
  <si>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</si>
  <si>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</si>
  <si>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</si>
  <si>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</si>
  <si>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</si>
  <si>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</si>
  <si>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</si>
  <si>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</si>
  <si>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</si>
  <si>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</si>
  <si>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</si>
  <si>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</si>
  <si>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</si>
  <si>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</si>
  <si>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</si>
  <si>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</si>
  <si>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</si>
  <si>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</si>
  <si>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</si>
  <si>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</si>
  <si>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</si>
  <si>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</si>
  <si>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</si>
  <si>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</si>
  <si>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</si>
  <si>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</si>
  <si>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</si>
  <si>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</si>
  <si>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</si>
  <si>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</si>
  <si>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</si>
  <si>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</si>
  <si>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</si>
  <si>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</si>
  <si>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</si>
  <si>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</si>
  <si>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</si>
  <si>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</si>
  <si>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</si>
  <si>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</si>
  <si>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</si>
  <si>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</si>
  <si>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</si>
  <si>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</si>
  <si>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</si>
  <si>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</si>
  <si>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</si>
  <si>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</si>
  <si>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</si>
  <si>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</si>
  <si>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</si>
  <si>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</si>
  <si>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</si>
  <si>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</si>
  <si>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</si>
  <si>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</si>
  <si>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</si>
  <si>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</si>
  <si>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</si>
  <si>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</si>
  <si>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</si>
  <si>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</si>
  <si>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</si>
  <si>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</si>
  <si>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</si>
  <si>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</si>
  <si>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</si>
  <si>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</si>
  <si>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</si>
  <si>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</si>
  <si>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</si>
  <si>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</si>
  <si>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</si>
  <si>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</si>
  <si>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</si>
  <si>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</si>
  <si>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</si>
  <si>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</si>
  <si>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</si>
  <si>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</si>
  <si>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</si>
  <si>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</si>
  <si>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</si>
  <si>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</si>
  <si>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</si>
  <si>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</si>
  <si>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</si>
  <si>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</si>
  <si>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</si>
  <si>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</si>
  <si>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</si>
  <si>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</si>
  <si>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</si>
  <si>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</si>
  <si>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</si>
  <si>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</si>
  <si>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</si>
  <si>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</si>
  <si>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</si>
  <si>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</si>
  <si>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</si>
  <si>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</si>
  <si>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</si>
  <si>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</si>
  <si>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</si>
  <si>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</si>
  <si>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</si>
  <si>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</si>
  <si>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</si>
  <si>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</si>
  <si>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</si>
  <si>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</si>
  <si>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</si>
  <si>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</si>
  <si>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</si>
  <si>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</si>
  <si>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</si>
  <si>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</si>
  <si>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</si>
  <si>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</si>
  <si>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</si>
  <si>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</si>
  <si>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</si>
  <si>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</si>
  <si>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</si>
  <si>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</si>
  <si>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</si>
  <si>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</si>
  <si>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</si>
  <si>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</si>
  <si>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</si>
  <si>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</si>
  <si>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</si>
  <si>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</si>
  <si>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</si>
  <si>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</si>
  <si>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</si>
  <si>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</si>
  <si>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</si>
  <si>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</si>
  <si>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</si>
  <si>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</si>
  <si>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</si>
  <si>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</si>
  <si>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</si>
  <si>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</si>
  <si>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</si>
  <si>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</si>
  <si>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</si>
  <si>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</si>
  <si>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</si>
  <si>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</si>
  <si>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</si>
  <si>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</si>
  <si>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</si>
  <si>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</si>
  <si>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</si>
  <si>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</si>
  <si>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</si>
  <si>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</si>
  <si>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</si>
  <si>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</si>
  <si>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</si>
  <si>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</si>
  <si>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</si>
  <si>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</si>
  <si>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</si>
  <si>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</si>
  <si>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</si>
  <si>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</si>
  <si>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</si>
  <si>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</si>
  <si>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</si>
  <si>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</si>
  <si>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</si>
  <si>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</si>
  <si>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</si>
  <si>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</si>
  <si>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</si>
  <si>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</si>
  <si>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</si>
  <si>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</si>
  <si>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</si>
  <si>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</si>
  <si>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</si>
  <si>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</si>
  <si>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</si>
  <si>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</si>
  <si>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</si>
  <si>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</si>
  <si>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</si>
  <si>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</si>
  <si>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</si>
  <si>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</si>
  <si>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</si>
  <si>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</si>
  <si>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</si>
  <si>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</si>
  <si>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</si>
  <si>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</si>
  <si>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</si>
  <si>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</si>
  <si>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</si>
  <si>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</si>
  <si>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</si>
  <si>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</si>
  <si>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</si>
  <si>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</si>
  <si>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</si>
  <si>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</si>
  <si>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</si>
  <si>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</si>
  <si>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</si>
  <si>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</si>
  <si>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</si>
  <si>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</si>
  <si>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</si>
  <si>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</si>
  <si>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</si>
  <si>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</si>
  <si>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</si>
  <si>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</si>
  <si>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</si>
  <si>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</si>
  <si>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</si>
  <si>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</si>
  <si>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</si>
  <si>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</si>
  <si>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</si>
  <si>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</si>
  <si>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</si>
  <si>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</si>
  <si>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</si>
  <si>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</si>
  <si>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</si>
  <si>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</si>
  <si>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</si>
  <si>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</si>
  <si>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</si>
  <si>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</si>
  <si>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</si>
  <si>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</si>
  <si>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</si>
  <si>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</si>
  <si>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</si>
  <si>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</si>
  <si>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</si>
  <si>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</si>
  <si>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</si>
  <si>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</si>
  <si>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</si>
  <si>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</si>
  <si>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</si>
  <si>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</si>
  <si>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</si>
  <si>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</si>
  <si>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</si>
  <si>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</si>
  <si>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</si>
  <si>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</si>
  <si>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</si>
  <si>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</si>
  <si>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</si>
  <si>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</si>
  <si>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</si>
  <si>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</si>
  <si>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</si>
  <si>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</si>
  <si>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</si>
  <si>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</si>
  <si>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</si>
  <si>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</si>
  <si>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</si>
  <si>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</si>
  <si>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</si>
  <si>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</si>
  <si>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</si>
  <si>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</si>
  <si>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</si>
  <si>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</si>
  <si>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</si>
  <si>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</si>
  <si>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</si>
  <si>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</si>
  <si>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</si>
  <si>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</si>
  <si>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</si>
  <si>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</si>
  <si>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</si>
  <si>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</si>
  <si>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</si>
  <si>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</si>
  <si>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</si>
  <si>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</si>
  <si>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</si>
  <si>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</si>
  <si>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</si>
  <si>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</si>
  <si>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</si>
  <si>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</si>
  <si>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</si>
  <si>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</si>
  <si>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</si>
  <si>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</si>
  <si>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</si>
  <si>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</si>
  <si>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</si>
  <si>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</si>
  <si>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</si>
  <si>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</si>
  <si>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</si>
  <si>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</si>
  <si>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</si>
  <si>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</si>
  <si>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</si>
  <si>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</si>
  <si>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</si>
  <si>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</si>
  <si>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</si>
  <si>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</si>
  <si>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</si>
  <si>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</si>
  <si>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</si>
  <si>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</si>
  <si>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</si>
  <si>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</si>
  <si>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</si>
  <si>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</si>
  <si>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</si>
  <si>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</si>
  <si>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</si>
  <si>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</si>
  <si>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</si>
  <si>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</si>
  <si>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</si>
  <si>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</si>
  <si>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</si>
  <si>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</si>
  <si>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</si>
  <si>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</si>
  <si>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</si>
  <si>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</si>
  <si>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</si>
  <si>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</si>
  <si>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</si>
  <si>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</si>
  <si>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</si>
  <si>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</si>
  <si>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</si>
  <si>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</si>
  <si>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</si>
  <si>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</si>
  <si>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</si>
  <si>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</si>
  <si>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</si>
  <si>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</si>
  <si>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</si>
  <si>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</si>
  <si>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</si>
  <si>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</si>
  <si>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</si>
  <si>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</si>
  <si>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</si>
  <si>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</si>
  <si>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</si>
  <si>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</si>
  <si>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</si>
  <si>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</si>
  <si>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</si>
  <si>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</si>
  <si>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</si>
  <si>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</si>
  <si>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</si>
  <si>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</si>
  <si>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</si>
  <si>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</si>
  <si>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</si>
  <si>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</si>
  <si>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</si>
  <si>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</si>
  <si>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</si>
  <si>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</si>
  <si>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</si>
  <si>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</si>
  <si>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</si>
  <si>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</si>
  <si>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</si>
  <si>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</si>
  <si>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</si>
  <si>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</si>
  <si>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</si>
  <si>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</si>
  <si>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</si>
  <si>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</si>
  <si>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</si>
  <si>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</si>
  <si>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</si>
  <si>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</si>
  <si>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</si>
  <si>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</si>
  <si>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</si>
  <si>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</si>
  <si>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</si>
  <si>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</si>
  <si>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</si>
  <si>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</si>
  <si>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</si>
  <si>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</si>
  <si>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</si>
  <si>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</si>
  <si>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</si>
  <si>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</si>
  <si>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</si>
  <si>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</si>
  <si>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</si>
  <si>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</si>
  <si>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</si>
  <si>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</si>
  <si>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</si>
  <si>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</si>
  <si>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</si>
  <si>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</si>
  <si>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</si>
  <si>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</si>
  <si>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</si>
  <si>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</si>
  <si>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</si>
  <si>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</si>
  <si>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</si>
  <si>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</si>
  <si>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</si>
  <si>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</si>
  <si>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</si>
  <si>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</si>
  <si>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</si>
  <si>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</si>
  <si>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</si>
  <si>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</si>
  <si>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</si>
  <si>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</si>
  <si>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</si>
  <si>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</si>
  <si>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</si>
  <si>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</si>
  <si>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</si>
  <si>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</si>
  <si>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</si>
  <si>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</si>
  <si>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</si>
  <si>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</si>
  <si>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</si>
  <si>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</si>
  <si>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</si>
  <si>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</si>
  <si>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</si>
  <si>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</si>
  <si>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</si>
  <si>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</si>
  <si>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</si>
  <si>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</si>
  <si>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</si>
  <si>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</si>
  <si>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</si>
  <si>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</si>
  <si>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</si>
  <si>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</si>
  <si>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</si>
  <si>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</si>
  <si>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</si>
  <si>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</si>
  <si>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</si>
  <si>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</si>
  <si>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</si>
  <si>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</si>
  <si>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</si>
  <si>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</si>
  <si>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</si>
  <si>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</si>
  <si>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</si>
  <si>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</si>
  <si>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</si>
  <si>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</si>
  <si>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</si>
  <si>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</si>
  <si>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</si>
  <si>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</si>
  <si>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</si>
  <si>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</si>
  <si>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</si>
  <si>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</si>
  <si>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</si>
  <si>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</si>
  <si>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</si>
  <si>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</si>
  <si>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</si>
  <si>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</si>
  <si>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</si>
  <si>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</si>
  <si>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</si>
  <si>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</si>
  <si>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</si>
  <si>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</si>
  <si>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</si>
  <si>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</si>
  <si>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</si>
  <si>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</si>
  <si>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</si>
  <si>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</si>
  <si>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</si>
  <si>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</si>
  <si>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</si>
  <si>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</si>
  <si>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</si>
  <si>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</si>
  <si>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</si>
  <si>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</si>
  <si>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</si>
  <si>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</si>
  <si>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</si>
  <si>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</si>
  <si>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</si>
  <si>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</si>
  <si>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</si>
  <si>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</si>
  <si>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</si>
  <si>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</si>
  <si>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</si>
  <si>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</si>
  <si>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</si>
  <si>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</si>
  <si>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</si>
  <si>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</si>
  <si>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</si>
  <si>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</si>
  <si>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</si>
  <si>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</si>
  <si>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</si>
  <si>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</si>
  <si>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</si>
  <si>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</si>
  <si>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</si>
  <si>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</si>
  <si>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</si>
  <si>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</si>
  <si>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</si>
  <si>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</si>
  <si>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</si>
  <si>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</si>
  <si>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</si>
  <si>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</si>
  <si>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</si>
  <si>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</si>
  <si>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</si>
  <si>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</si>
  <si>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</si>
  <si>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</si>
  <si>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</si>
  <si>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</si>
  <si>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</si>
  <si>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</si>
  <si>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</si>
  <si>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</si>
  <si>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</si>
  <si>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</si>
  <si>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</si>
  <si>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</si>
  <si>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</si>
  <si>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</si>
  <si>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</si>
  <si>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</si>
  <si>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</si>
  <si>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</si>
  <si>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</si>
  <si>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</si>
  <si>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</si>
  <si>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</si>
  <si>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</si>
  <si>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</si>
  <si>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</si>
  <si>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</si>
  <si>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</si>
  <si>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</si>
  <si>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</si>
  <si>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</si>
  <si>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</si>
  <si>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</si>
  <si>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</si>
  <si>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</si>
  <si>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</si>
  <si>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</si>
  <si>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</si>
  <si>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</si>
  <si>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</si>
  <si>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</si>
  <si>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</si>
  <si>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</si>
  <si>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</si>
  <si>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</si>
  <si>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</si>
  <si>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</si>
  <si>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</si>
  <si>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</si>
  <si>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</si>
  <si>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</si>
  <si>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</si>
  <si>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</si>
  <si>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</si>
  <si>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</si>
  <si>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</si>
  <si>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</si>
  <si>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</si>
  <si>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</si>
  <si>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</si>
  <si>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</si>
  <si>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</si>
  <si>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</si>
  <si>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</si>
  <si>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</si>
  <si>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</si>
  <si>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</si>
  <si>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</si>
  <si>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</si>
  <si>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</si>
  <si>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</si>
  <si>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</si>
  <si>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</si>
  <si>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</si>
  <si>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</si>
  <si>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</si>
  <si>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</si>
  <si>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</si>
  <si>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</si>
  <si>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</si>
  <si>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</si>
  <si>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</si>
  <si>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</si>
  <si>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</si>
  <si>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</si>
  <si>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</si>
  <si>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</si>
  <si>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</si>
  <si>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</si>
  <si>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</si>
  <si>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</si>
  <si>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</si>
  <si>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</si>
  <si>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</si>
  <si>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</si>
  <si>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</si>
  <si>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</si>
  <si>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</si>
  <si>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</si>
  <si>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</si>
  <si>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</si>
  <si>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</si>
  <si>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</si>
  <si>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</si>
  <si>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</si>
  <si>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</si>
  <si>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</si>
  <si>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</si>
  <si>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</si>
  <si>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</si>
  <si>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</si>
  <si>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</si>
  <si>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</si>
  <si>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</si>
  <si>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</si>
  <si>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</si>
  <si>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</si>
  <si>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</si>
  <si>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</si>
  <si>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</si>
  <si>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</si>
  <si>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</si>
  <si>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</si>
  <si>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</si>
  <si>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</si>
  <si>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</si>
  <si>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</si>
  <si>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</si>
  <si>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</si>
  <si>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</si>
  <si>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</si>
  <si>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</si>
  <si>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</si>
  <si>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</si>
  <si>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</si>
  <si>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</si>
  <si>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</si>
  <si>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</si>
  <si>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</si>
  <si>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</si>
  <si>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</si>
  <si>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</si>
  <si>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</si>
  <si>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</si>
  <si>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</si>
  <si>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</si>
  <si>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</si>
  <si>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</si>
  <si>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</si>
  <si>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</si>
  <si>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</si>
  <si>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</si>
  <si>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</si>
  <si>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</si>
  <si>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</si>
  <si>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</si>
  <si>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</si>
  <si>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</si>
  <si>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</si>
  <si>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</si>
  <si>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</si>
  <si>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</si>
  <si>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</si>
  <si>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</si>
  <si>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</si>
  <si>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</si>
  <si>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</si>
  <si>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</si>
  <si>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</si>
  <si>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</si>
  <si>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</si>
  <si>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</si>
  <si>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</si>
  <si>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</si>
  <si>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</si>
  <si>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</si>
  <si>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</si>
  <si>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</si>
  <si>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</si>
  <si>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</si>
  <si>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</si>
  <si>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</si>
  <si>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</si>
  <si>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</si>
  <si>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</si>
  <si>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</si>
  <si>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</si>
  <si>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</si>
  <si>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</si>
  <si>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</si>
  <si>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</si>
  <si>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</si>
  <si>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</si>
  <si>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</si>
  <si>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</si>
  <si>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</si>
  <si>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</si>
  <si>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</si>
  <si>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</si>
  <si>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</si>
  <si>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</si>
  <si>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</si>
  <si>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</si>
  <si>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</si>
  <si>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</si>
  <si>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</si>
  <si>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</si>
  <si>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</si>
  <si>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</si>
  <si>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</si>
  <si>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</si>
  <si>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</si>
  <si>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</si>
  <si>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</si>
  <si>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</si>
  <si>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</si>
  <si>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</si>
  <si>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</si>
  <si>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</si>
  <si>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</si>
  <si>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</si>
  <si>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</si>
  <si>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</si>
  <si>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</si>
  <si>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</si>
  <si>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</si>
  <si>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</si>
  <si>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</si>
  <si>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</si>
  <si>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</si>
  <si>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</si>
  <si>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</si>
  <si>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</si>
  <si>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</si>
  <si>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</si>
  <si>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</si>
  <si>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</si>
  <si>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</si>
  <si>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</si>
  <si>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</si>
  <si>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</si>
  <si>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</si>
  <si>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</si>
  <si>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</si>
  <si>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</si>
  <si>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</si>
  <si>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</si>
  <si>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</si>
  <si>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</si>
  <si>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</si>
  <si>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</si>
  <si>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</si>
  <si>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</si>
  <si>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</si>
  <si>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</si>
  <si>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</si>
  <si>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</si>
  <si>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</si>
  <si>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</si>
  <si>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</si>
  <si>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</si>
  <si>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</si>
  <si>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</si>
  <si>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</si>
  <si>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</si>
  <si>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</si>
  <si>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</si>
  <si>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</si>
  <si>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</si>
  <si>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</si>
  <si>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</si>
  <si>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</si>
  <si>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</si>
  <si>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</si>
  <si>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</si>
  <si>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</si>
  <si>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</si>
  <si>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</si>
  <si>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</si>
  <si>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</si>
  <si>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</si>
  <si>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</si>
  <si>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</si>
  <si>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</si>
  <si>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</si>
  <si>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</si>
  <si>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</si>
  <si>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</si>
  <si>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</si>
  <si>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</si>
  <si>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</si>
  <si>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</si>
  <si>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</si>
  <si>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</si>
  <si>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</si>
  <si>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</si>
  <si>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</si>
  <si>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</si>
  <si>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</si>
  <si>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</si>
  <si>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</si>
  <si>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</si>
  <si>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</si>
  <si>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</si>
  <si>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</si>
  <si>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</si>
  <si>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</si>
  <si>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</si>
  <si>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</si>
  <si>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</si>
  <si>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</si>
  <si>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</si>
  <si>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</si>
  <si>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</si>
  <si>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</si>
  <si>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</si>
  <si>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</si>
  <si>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</si>
  <si>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</si>
  <si>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</si>
  <si>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</si>
  <si>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</si>
  <si>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</si>
  <si>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</si>
  <si>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</si>
  <si>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</si>
  <si>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</si>
  <si>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</si>
  <si>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</si>
  <si>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</si>
  <si>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</si>
  <si>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</si>
  <si>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</si>
  <si>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</si>
  <si>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</si>
  <si>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</si>
  <si>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</si>
  <si>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</si>
  <si>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</si>
  <si>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</si>
  <si>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</si>
  <si>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</si>
  <si>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</si>
  <si>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</si>
  <si>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</si>
  <si>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</si>
  <si>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</si>
  <si>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</si>
  <si>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</si>
  <si>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</si>
  <si>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</si>
  <si>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</si>
  <si>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</si>
  <si>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</si>
  <si>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</si>
  <si>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</si>
  <si>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</si>
  <si>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</si>
  <si>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</si>
  <si>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</si>
  <si>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</si>
  <si>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</si>
  <si>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</si>
  <si>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</si>
  <si>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</si>
  <si>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</si>
  <si>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</si>
  <si>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</si>
  <si>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</si>
  <si>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</si>
  <si>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</si>
  <si>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</si>
  <si>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</si>
  <si>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</si>
  <si>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</si>
  <si>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</si>
  <si>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</si>
  <si>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</si>
  <si>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</si>
  <si>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</si>
  <si>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</si>
  <si>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</si>
  <si>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</si>
  <si>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</si>
  <si>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</si>
  <si>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</si>
  <si>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</si>
  <si>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</si>
  <si>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</si>
  <si>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</si>
  <si>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</si>
  <si>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</si>
  <si>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</si>
  <si>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</si>
  <si>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</si>
  <si>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</si>
  <si>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</si>
  <si>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</si>
  <si>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</si>
  <si>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</si>
  <si>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</si>
  <si>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</si>
  <si>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</si>
  <si>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</si>
  <si>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</si>
  <si>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</si>
  <si>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</si>
  <si>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</si>
  <si>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</si>
  <si>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</si>
  <si>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</si>
  <si>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</si>
  <si>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</si>
  <si>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</si>
  <si>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</si>
  <si>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</si>
  <si>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</si>
  <si>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</si>
  <si>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</si>
  <si>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</si>
  <si>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</si>
  <si>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</si>
  <si>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</si>
  <si>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</si>
  <si>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</si>
  <si>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</si>
  <si>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</si>
  <si>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</si>
  <si>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</si>
  <si>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</si>
  <si>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</si>
  <si>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</si>
  <si>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</si>
  <si>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</si>
  <si>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</si>
  <si>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</si>
  <si>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</si>
  <si>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</si>
  <si>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</si>
  <si>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</si>
  <si>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</si>
  <si>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</si>
  <si>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</si>
  <si>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</si>
  <si>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</si>
  <si>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</si>
  <si>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</si>
  <si>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</si>
  <si>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</si>
  <si>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</si>
  <si>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</si>
  <si>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</si>
  <si>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</si>
  <si>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</si>
  <si>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</si>
  <si>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</si>
  <si>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</si>
  <si>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</si>
  <si>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</si>
  <si>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</si>
  <si>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</si>
  <si>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</si>
  <si>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</si>
  <si>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</si>
  <si>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</si>
  <si>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</si>
  <si>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</si>
  <si>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</si>
  <si>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</si>
  <si>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</si>
  <si>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</si>
  <si>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</si>
  <si>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</si>
  <si>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</si>
  <si>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</si>
  <si>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</si>
  <si>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</si>
  <si>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</si>
  <si>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</si>
  <si>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</si>
  <si>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</si>
  <si>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</si>
  <si>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</si>
  <si>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</si>
  <si>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</si>
  <si>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</si>
  <si>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</si>
  <si>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</si>
  <si>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</si>
  <si>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</si>
  <si>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</si>
  <si>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</si>
  <si>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</si>
  <si>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</si>
  <si>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</si>
  <si>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</si>
  <si>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</si>
  <si>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</si>
  <si>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</si>
  <si>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</si>
  <si>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</si>
  <si>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</si>
  <si>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</si>
  <si>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</si>
  <si>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</si>
  <si>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</si>
  <si>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</si>
  <si>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</si>
  <si>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</si>
  <si>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</si>
  <si>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</si>
  <si>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</si>
  <si>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</si>
  <si>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</si>
  <si>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</si>
  <si>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</si>
  <si>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</si>
  <si>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</si>
  <si>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</si>
  <si>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</si>
  <si>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</si>
  <si>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</si>
  <si>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</si>
  <si>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</si>
  <si>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</si>
  <si>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</si>
  <si>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</si>
  <si>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</si>
  <si>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</si>
  <si>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</si>
  <si>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</si>
  <si>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</si>
  <si>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</si>
  <si>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</si>
  <si>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</si>
  <si>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</si>
  <si>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</si>
  <si>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</si>
  <si>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</si>
  <si>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</si>
  <si>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</si>
  <si>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</si>
  <si>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</si>
  <si>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</si>
  <si>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</si>
  <si>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</si>
  <si>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</si>
  <si>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</si>
  <si>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</si>
  <si>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</si>
  <si>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</si>
  <si>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</si>
  <si>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</si>
  <si>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</si>
  <si>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</si>
  <si>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</si>
  <si>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</si>
  <si>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</si>
  <si>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</si>
  <si>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</si>
  <si>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</si>
  <si>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</si>
  <si>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</si>
  <si>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</si>
  <si>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</si>
  <si>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</si>
  <si>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</si>
  <si>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</si>
  <si>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</si>
  <si>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</si>
  <si>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</si>
  <si>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</si>
  <si>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</si>
  <si>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</si>
  <si>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</si>
  <si>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</si>
  <si>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</si>
  <si>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</si>
  <si>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</si>
  <si>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</si>
  <si>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</si>
  <si>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</si>
  <si>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</si>
  <si>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</si>
  <si>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</si>
  <si>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</si>
  <si>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</si>
  <si>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</si>
  <si>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</si>
  <si>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</si>
  <si>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</si>
  <si>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</si>
  <si>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</si>
  <si>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</si>
  <si>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</si>
  <si>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</si>
  <si>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</si>
  <si>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</si>
  <si>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</si>
  <si>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</si>
  <si>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</si>
  <si>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</si>
  <si>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</si>
  <si>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</si>
  <si>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</si>
  <si>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</si>
  <si>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</si>
  <si>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</si>
  <si>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</si>
  <si>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</si>
  <si>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</si>
  <si>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</si>
  <si>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</si>
  <si>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</si>
  <si>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</si>
  <si>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</si>
  <si>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</si>
  <si>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</si>
  <si>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</si>
  <si>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</si>
  <si>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</si>
  <si>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</si>
  <si>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</si>
  <si>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</si>
  <si>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</si>
  <si>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</si>
  <si>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</si>
  <si>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</si>
  <si>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</si>
  <si>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</si>
  <si>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</si>
  <si>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</si>
  <si>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</si>
  <si>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</si>
  <si>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</si>
  <si>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</si>
  <si>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</si>
  <si>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</si>
  <si>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</si>
  <si>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</si>
  <si>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</si>
  <si>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</si>
  <si>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</si>
  <si>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</si>
  <si>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</si>
  <si>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</si>
  <si>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</si>
  <si>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</si>
  <si>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</si>
  <si>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</si>
  <si>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</si>
  <si>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</si>
  <si>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</si>
  <si>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</si>
  <si>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</si>
  <si>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</si>
  <si>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</si>
  <si>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</si>
  <si>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</si>
  <si>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</si>
  <si>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</si>
  <si>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</si>
  <si>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</si>
  <si>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</si>
  <si>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</si>
  <si>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</si>
  <si>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</si>
  <si>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</si>
  <si>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</si>
  <si>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</si>
  <si>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</si>
  <si>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</si>
  <si>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</si>
  <si>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</si>
  <si>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</si>
  <si>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</si>
  <si>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</si>
  <si>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</si>
  <si>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</si>
  <si>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</si>
  <si>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</si>
  <si>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</si>
  <si>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</si>
  <si>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</si>
  <si>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</si>
  <si>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</si>
  <si>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</si>
  <si>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</si>
  <si>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</si>
  <si>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</si>
  <si>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</si>
  <si>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</si>
  <si>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</si>
  <si>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</si>
  <si>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</si>
  <si>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</si>
  <si>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</si>
  <si>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</si>
  <si>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</si>
  <si>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</si>
  <si>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</si>
  <si>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</si>
  <si>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</si>
  <si>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</si>
  <si>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</si>
  <si>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</si>
  <si>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</si>
  <si>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</si>
  <si>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</si>
  <si>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</si>
  <si>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</si>
  <si>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</si>
  <si>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</si>
  <si>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</si>
  <si>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</si>
  <si>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</si>
  <si>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</si>
  <si>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</si>
  <si>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</si>
  <si>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</si>
  <si>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</si>
  <si>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</si>
  <si>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</si>
  <si>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</si>
  <si>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</si>
  <si>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</si>
  <si>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</si>
  <si>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</si>
  <si>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</si>
  <si>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</si>
  <si>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</si>
  <si>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</si>
  <si>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</si>
  <si>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</si>
  <si>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</si>
  <si>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</si>
  <si>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</si>
  <si>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</si>
  <si>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</si>
  <si>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</si>
  <si>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</si>
  <si>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</si>
  <si>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</si>
  <si>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</si>
  <si>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</si>
  <si>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</si>
  <si>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</si>
  <si>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</si>
  <si>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</si>
  <si>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</si>
  <si>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</si>
  <si>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</si>
  <si>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</si>
  <si>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</si>
  <si>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</si>
  <si>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</si>
  <si>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</si>
  <si>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</si>
  <si>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</si>
  <si>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</si>
  <si>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</si>
  <si>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</si>
  <si>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</si>
  <si>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</si>
  <si>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</si>
  <si>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</si>
  <si>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</si>
  <si>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</si>
  <si>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</si>
  <si>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</si>
  <si>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</si>
  <si>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</si>
  <si>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</si>
  <si>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</si>
  <si>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</si>
  <si>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</si>
  <si>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</si>
  <si>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</si>
  <si>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</si>
  <si>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</si>
  <si>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</si>
  <si>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</si>
  <si>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</si>
  <si>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</si>
  <si>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</si>
  <si>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</si>
  <si>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</si>
  <si>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</si>
  <si>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</si>
  <si>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</si>
  <si>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</si>
  <si>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</si>
  <si>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</si>
  <si>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</si>
  <si>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</si>
  <si>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</si>
  <si>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</si>
  <si>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</si>
  <si>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</si>
  <si>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</si>
  <si>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</si>
  <si>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</si>
  <si>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</si>
  <si>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</si>
  <si>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</si>
  <si>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</si>
  <si>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</si>
  <si>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</si>
  <si>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</si>
  <si>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</si>
  <si>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</si>
  <si>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</si>
  <si>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</si>
  <si>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</si>
  <si>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</si>
  <si>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</si>
  <si>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</si>
  <si>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</si>
  <si>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</si>
  <si>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</si>
  <si>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</si>
  <si>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</si>
  <si>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</si>
  <si>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</si>
  <si>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</si>
  <si>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</si>
  <si>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</si>
  <si>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</si>
  <si>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</si>
  <si>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</si>
  <si>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</si>
  <si>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</si>
  <si>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</si>
  <si>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</si>
  <si>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</si>
  <si>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</si>
  <si>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</si>
  <si>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</si>
  <si>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</si>
  <si>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</si>
  <si>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</si>
  <si>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</si>
  <si>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</si>
  <si>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</si>
  <si>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</si>
  <si>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</si>
  <si>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</si>
  <si>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</si>
  <si>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</si>
  <si>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</si>
  <si>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</si>
  <si>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</si>
  <si>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</si>
  <si>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</si>
  <si>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</si>
  <si>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</si>
  <si>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</si>
  <si>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</si>
  <si>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</si>
  <si>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</si>
  <si>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</si>
  <si>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</si>
  <si>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</si>
  <si>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</si>
  <si>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</si>
  <si>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</si>
  <si>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</si>
  <si>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</si>
  <si>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</si>
  <si>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</si>
  <si>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</si>
  <si>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</si>
  <si>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</si>
  <si>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</si>
  <si>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</si>
  <si>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</si>
  <si>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</si>
  <si>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</si>
  <si>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</si>
  <si>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</si>
  <si>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</si>
  <si>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</si>
  <si>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</si>
  <si>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</si>
  <si>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</si>
  <si>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</si>
  <si>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</si>
  <si>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</si>
  <si>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</si>
  <si>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</si>
  <si>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</si>
  <si>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</si>
  <si>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</si>
  <si>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</si>
  <si>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</si>
  <si>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</si>
  <si>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</si>
  <si>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</si>
  <si>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</si>
  <si>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</si>
  <si>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</si>
  <si>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</si>
  <si>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</si>
  <si>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</si>
  <si>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</si>
  <si>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</si>
  <si>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</si>
  <si>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</si>
  <si>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</si>
  <si>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</si>
  <si>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</si>
  <si>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</si>
  <si>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</si>
  <si>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</si>
  <si>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</si>
  <si>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</si>
  <si>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</si>
  <si>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</si>
  <si>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</si>
  <si>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</si>
  <si>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</si>
  <si>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</si>
  <si>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</si>
  <si>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</si>
  <si>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</si>
  <si>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</si>
  <si>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</si>
  <si>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</si>
  <si>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</si>
  <si>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</si>
  <si>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</si>
  <si>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</si>
  <si>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</si>
  <si>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</si>
  <si>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</si>
  <si>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</si>
  <si>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</si>
  <si>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</si>
  <si>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</si>
  <si>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</si>
  <si>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</si>
  <si>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</si>
  <si>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</si>
  <si>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</si>
  <si>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</si>
  <si>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</si>
  <si>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</si>
  <si>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</si>
  <si>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</si>
  <si>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</si>
  <si>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</si>
  <si>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</si>
  <si>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</si>
  <si>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</si>
  <si>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</si>
  <si>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</si>
  <si>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</si>
  <si>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</si>
  <si>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</si>
  <si>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</si>
  <si>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</si>
  <si>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</si>
  <si>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</si>
  <si>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</si>
  <si>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</si>
  <si>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</si>
  <si>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</si>
  <si>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</si>
  <si>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</si>
  <si>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</si>
  <si>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</si>
  <si>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</si>
  <si>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</si>
  <si>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</si>
  <si>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</si>
  <si>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</si>
  <si>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</si>
  <si>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</si>
  <si>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</si>
  <si>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</si>
  <si>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</si>
  <si>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</si>
  <si>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</si>
  <si>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</si>
  <si>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</si>
  <si>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</si>
  <si>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</si>
  <si>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</si>
  <si>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</si>
  <si>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</si>
  <si>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</si>
  <si>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</si>
  <si>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</si>
  <si>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</si>
  <si>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</si>
  <si>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</si>
  <si>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</si>
  <si>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</si>
  <si>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</si>
  <si>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</si>
  <si>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</si>
  <si>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</si>
  <si>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</si>
  <si>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</si>
  <si>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</si>
  <si>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</si>
  <si>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</si>
  <si>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</si>
  <si>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</si>
  <si>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</si>
  <si>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</si>
  <si>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</si>
  <si>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</si>
  <si>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</si>
  <si>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</si>
  <si>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</si>
  <si>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</si>
  <si>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</si>
  <si>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</si>
  <si>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</si>
  <si>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</si>
  <si>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</si>
  <si>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</si>
  <si>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</si>
  <si>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</si>
  <si>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</si>
  <si>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</si>
  <si>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</si>
  <si>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</si>
  <si>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</si>
  <si>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</si>
  <si>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</si>
  <si>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</si>
  <si>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</si>
  <si>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</si>
  <si>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</si>
  <si>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</si>
  <si>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</si>
  <si>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</si>
  <si>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</si>
  <si>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</si>
  <si>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</si>
  <si>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</si>
  <si>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</si>
  <si>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</si>
  <si>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</si>
  <si>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</si>
  <si>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</si>
  <si>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</si>
  <si>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</si>
  <si>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</si>
  <si>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</si>
  <si>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</si>
  <si>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</si>
  <si>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</si>
  <si>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</si>
  <si>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</si>
  <si>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</si>
  <si>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</si>
  <si>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</si>
  <si>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</si>
  <si>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</si>
  <si>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</si>
  <si>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</si>
  <si>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</si>
  <si>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</si>
  <si>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</si>
  <si>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</si>
  <si>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</si>
  <si>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</si>
  <si>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</si>
  <si>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</si>
  <si>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</si>
  <si>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</si>
  <si>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</si>
  <si>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</si>
  <si>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</si>
  <si>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</si>
  <si>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</si>
  <si>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</si>
  <si>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</si>
  <si>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</si>
  <si>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</si>
  <si>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</si>
  <si>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</si>
  <si>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</si>
  <si>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</si>
  <si>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</si>
  <si>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</si>
  <si>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</si>
  <si>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</si>
  <si>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</si>
  <si>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</si>
  <si>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</si>
  <si>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</si>
  <si>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</si>
  <si>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</si>
  <si>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</si>
  <si>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</si>
  <si>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</si>
  <si>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</si>
  <si>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</si>
  <si>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</si>
  <si>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</si>
  <si>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</si>
  <si>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</si>
  <si>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</si>
  <si>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</si>
  <si>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</si>
  <si>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</si>
  <si>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</si>
  <si>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</si>
  <si>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</si>
  <si>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</si>
  <si>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</si>
  <si>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</si>
  <si>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</si>
  <si>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</si>
  <si>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</si>
  <si>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</si>
  <si>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</si>
  <si>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</si>
  <si>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</si>
  <si>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</si>
  <si>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</si>
  <si>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</si>
  <si>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</si>
  <si>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</si>
  <si>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</si>
  <si>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</si>
  <si>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</si>
  <si>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</si>
  <si>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</si>
  <si>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</si>
  <si>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</si>
  <si>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</si>
  <si>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</si>
  <si>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</si>
  <si>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</si>
  <si>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</si>
  <si>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</si>
  <si>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</si>
  <si>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</si>
  <si>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</si>
  <si>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</si>
  <si>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</si>
  <si>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</si>
  <si>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</si>
  <si>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</si>
  <si>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</si>
  <si>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</si>
  <si>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</si>
  <si>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</si>
  <si>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</si>
  <si>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</si>
  <si>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</si>
  <si>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</si>
  <si>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</si>
  <si>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</si>
  <si>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</si>
  <si>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</si>
  <si>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</si>
  <si>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</si>
  <si>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</si>
  <si>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</si>
  <si>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</si>
  <si>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</si>
  <si>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</si>
  <si>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</si>
  <si>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</si>
  <si>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</si>
  <si>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</si>
  <si>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</si>
  <si>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</si>
  <si>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</si>
  <si>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</si>
  <si>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</si>
  <si>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</si>
  <si>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</si>
  <si>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</si>
  <si>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</si>
  <si>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</si>
  <si>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</si>
  <si>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</si>
  <si>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</si>
  <si>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</si>
  <si>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</si>
  <si>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</si>
  <si>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</si>
  <si>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</si>
  <si>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</si>
  <si>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</si>
  <si>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</si>
  <si>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</si>
  <si>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</si>
  <si>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</si>
  <si>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</si>
  <si>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</si>
  <si>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</si>
  <si>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</si>
  <si>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</si>
  <si>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</si>
  <si>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</si>
  <si>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</si>
  <si>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</si>
  <si>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</si>
  <si>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</si>
  <si>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</si>
  <si>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</si>
  <si>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</si>
  <si>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</si>
  <si>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</si>
  <si>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</si>
  <si>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</si>
  <si>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</si>
  <si>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</si>
  <si>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</si>
  <si>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</si>
  <si>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</si>
  <si>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</si>
  <si>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</si>
  <si>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</si>
  <si>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</si>
  <si>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</si>
  <si>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</si>
  <si>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</si>
  <si>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</si>
  <si>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</si>
  <si>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</si>
  <si>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</si>
  <si>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</si>
  <si>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</si>
  <si>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</si>
  <si>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</si>
  <si>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</si>
  <si>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</si>
  <si>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</si>
  <si>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</si>
  <si>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</si>
  <si>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</si>
  <si>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</si>
  <si>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</si>
  <si>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</si>
  <si>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</si>
  <si>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</si>
  <si>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</si>
  <si>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</si>
  <si>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</si>
  <si>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</si>
  <si>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</si>
  <si>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</si>
  <si>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</si>
  <si>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</si>
  <si>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</si>
  <si>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</si>
  <si>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</si>
  <si>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</si>
  <si>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</si>
  <si>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</si>
  <si>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</si>
  <si>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</si>
  <si>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</si>
  <si>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</si>
  <si>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</si>
  <si>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</si>
  <si>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</si>
  <si>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</si>
  <si>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</si>
  <si>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</si>
  <si>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</si>
  <si>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</si>
  <si>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</si>
  <si>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</si>
  <si>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</si>
  <si>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</si>
  <si>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</si>
  <si>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</si>
  <si>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</si>
  <si>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</si>
  <si>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</si>
  <si>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</si>
  <si>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</si>
  <si>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</si>
  <si>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</si>
  <si>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</si>
  <si>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</si>
  <si>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</si>
  <si>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</si>
  <si>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</si>
  <si>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</si>
  <si>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</si>
  <si>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</si>
  <si>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</si>
  <si>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</si>
  <si>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</si>
  <si>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</si>
  <si>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</si>
  <si>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</si>
  <si>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</si>
  <si>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</si>
  <si>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</si>
  <si>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</si>
  <si>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</si>
  <si>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</si>
  <si>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</si>
  <si>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</si>
  <si>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</si>
  <si>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</si>
  <si>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</si>
  <si>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</si>
  <si>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</si>
  <si>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</si>
  <si>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</si>
  <si>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</si>
  <si>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</si>
  <si>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</si>
  <si>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</si>
  <si>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</si>
  <si>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</si>
  <si>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</si>
  <si>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</si>
  <si>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</si>
  <si>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</si>
  <si>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</si>
  <si>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</si>
  <si>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</si>
  <si>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</si>
  <si>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</si>
  <si>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</si>
  <si>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</si>
  <si>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</si>
  <si>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</si>
  <si>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</si>
  <si>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</si>
  <si>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</si>
  <si>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</si>
  <si>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</si>
  <si>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</si>
  <si>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</si>
  <si>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</si>
  <si>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</si>
  <si>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</si>
  <si>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</si>
  <si>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</si>
  <si>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</si>
  <si>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</si>
  <si>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</si>
  <si>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</si>
  <si>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</si>
  <si>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</si>
  <si>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</si>
  <si>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</si>
  <si>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</si>
  <si>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</si>
  <si>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</si>
  <si>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</si>
  <si>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</si>
  <si>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</si>
  <si>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</si>
  <si>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</si>
  <si>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</si>
  <si>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</si>
  <si>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</si>
  <si>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</si>
  <si>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</si>
  <si>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</si>
  <si>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</si>
  <si>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</si>
  <si>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</si>
  <si>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</si>
  <si>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</si>
  <si>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</si>
  <si>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</si>
  <si>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</si>
  <si>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</si>
  <si>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</si>
  <si>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</si>
  <si>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</si>
  <si>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</si>
  <si>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</si>
  <si>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</si>
  <si>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</si>
  <si>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</si>
  <si>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</si>
  <si>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</si>
  <si>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</si>
  <si>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</si>
  <si>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</si>
  <si>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</si>
  <si>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</si>
  <si>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</si>
  <si>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</si>
  <si>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</si>
  <si>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</si>
  <si>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</si>
  <si>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</si>
  <si>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</si>
  <si>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</si>
  <si>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</si>
  <si>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</si>
  <si>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</si>
  <si>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</si>
  <si>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</si>
  <si>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</si>
  <si>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</si>
  <si>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</si>
  <si>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</si>
  <si>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</si>
  <si>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</si>
  <si>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</si>
  <si>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</si>
  <si>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</si>
  <si>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</si>
  <si>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</si>
  <si>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</si>
  <si>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</si>
  <si>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</si>
  <si>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</si>
  <si>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</si>
  <si>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</si>
  <si>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</si>
  <si>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</si>
  <si>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</si>
  <si>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</si>
  <si>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</si>
  <si>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</si>
  <si>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</si>
  <si>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</si>
  <si>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</si>
  <si>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</si>
  <si>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</si>
  <si>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</si>
  <si>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</si>
  <si>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</si>
  <si>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</si>
  <si>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</si>
  <si>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</si>
  <si>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</si>
  <si>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</si>
  <si>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</si>
  <si>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</si>
  <si>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</si>
  <si>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</si>
  <si>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</si>
  <si>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</si>
  <si>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</si>
  <si>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</si>
  <si>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</si>
  <si>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</si>
  <si>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</si>
  <si>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</si>
  <si>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</si>
  <si>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</si>
  <si>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</si>
  <si>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</si>
  <si>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</si>
  <si>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</si>
  <si>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</si>
  <si>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</si>
  <si>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</si>
  <si>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</si>
  <si>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</si>
  <si>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</si>
  <si>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</si>
  <si>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</si>
  <si>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</si>
  <si>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</si>
  <si>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</si>
  <si>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</si>
  <si>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</si>
  <si>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</si>
  <si>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</si>
  <si>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</si>
  <si>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</si>
  <si>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</si>
  <si>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</si>
  <si>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</si>
  <si>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</si>
  <si>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</si>
  <si>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</si>
  <si>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</si>
  <si>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</si>
  <si>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</si>
  <si>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</si>
  <si>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</si>
  <si>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</si>
  <si>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</si>
  <si>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</si>
  <si>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</si>
  <si>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</si>
  <si>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</si>
  <si>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</si>
  <si>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</si>
  <si>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</si>
  <si>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</si>
  <si>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</si>
  <si>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</si>
  <si>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</si>
  <si>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</si>
  <si>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</si>
  <si>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</si>
  <si>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</si>
  <si>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</si>
  <si>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</si>
  <si>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</si>
  <si>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</si>
  <si>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</si>
  <si>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</si>
  <si>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</si>
  <si>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</si>
  <si>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</si>
  <si>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</si>
  <si>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</si>
  <si>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</si>
  <si>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</si>
  <si>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</si>
  <si>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</si>
  <si>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</si>
  <si>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</si>
  <si>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</si>
  <si>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</si>
  <si>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</si>
  <si>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</si>
  <si>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</si>
  <si>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</si>
  <si>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</si>
  <si>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</si>
  <si>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</si>
  <si>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</si>
  <si>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</si>
  <si>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</si>
  <si>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</si>
  <si>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</si>
  <si>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</si>
  <si>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</si>
  <si>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</si>
  <si>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</si>
  <si>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</si>
  <si>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</si>
  <si>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</si>
  <si>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</si>
  <si>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</si>
  <si>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</si>
  <si>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</si>
  <si>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</si>
  <si>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</si>
  <si>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</si>
  <si>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</si>
  <si>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</si>
  <si>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</si>
  <si>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</si>
  <si>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</si>
  <si>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</si>
  <si>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</si>
  <si>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</si>
  <si>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</si>
  <si>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</si>
  <si>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</si>
  <si>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</si>
  <si>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</si>
  <si>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</si>
  <si>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</si>
  <si>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</si>
  <si>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</si>
  <si>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</si>
  <si>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</si>
  <si>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</si>
  <si>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</si>
  <si>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</si>
  <si>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</si>
  <si>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</si>
  <si>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</si>
  <si>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</si>
  <si>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</si>
  <si>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</si>
  <si>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</si>
  <si>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</si>
  <si>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</si>
  <si>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</si>
  <si>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</si>
  <si>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</si>
  <si>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</si>
  <si>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</si>
  <si>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</si>
  <si>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</si>
  <si>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</si>
  <si>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</si>
  <si>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</si>
  <si>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</si>
  <si>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</si>
  <si>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</si>
  <si>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</si>
  <si>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</si>
  <si>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</si>
  <si>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</si>
  <si>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</si>
  <si>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</si>
  <si>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</si>
  <si>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</si>
  <si>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</si>
  <si>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</si>
  <si>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</si>
  <si>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</si>
  <si>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</si>
  <si>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</si>
  <si>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</si>
  <si>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</si>
  <si>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</si>
  <si>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</si>
  <si>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</si>
  <si>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</si>
  <si>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</si>
  <si>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</si>
  <si>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</si>
  <si>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</si>
  <si>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</si>
  <si>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</si>
  <si>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</si>
  <si>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</si>
  <si>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</si>
  <si>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</si>
  <si>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</si>
  <si>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</si>
  <si>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</si>
  <si>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</si>
  <si>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</si>
  <si>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</si>
  <si>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</si>
  <si>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</si>
  <si>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</si>
  <si>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</si>
  <si>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</si>
  <si>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</si>
  <si>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</si>
  <si>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</si>
  <si>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</si>
  <si>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</si>
  <si>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</si>
  <si>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</si>
  <si>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</si>
  <si>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</si>
  <si>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</si>
  <si>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</si>
  <si>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</si>
  <si>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</si>
  <si>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</si>
  <si>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</si>
  <si>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</si>
  <si>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</si>
  <si>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</si>
  <si>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</si>
  <si>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</si>
  <si>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</si>
  <si>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</si>
  <si>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</si>
  <si>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</si>
  <si>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</si>
  <si>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</si>
  <si>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</si>
  <si>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</si>
  <si>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</si>
  <si>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</si>
  <si>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</si>
  <si>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</si>
  <si>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</si>
  <si>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</si>
  <si>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</si>
  <si>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</si>
  <si>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</si>
  <si>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</si>
  <si>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</si>
  <si>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</si>
  <si>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</si>
  <si>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</si>
  <si>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</si>
  <si>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</si>
  <si>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</si>
  <si>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</si>
  <si>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</si>
  <si>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</si>
  <si>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</si>
  <si>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</si>
  <si>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</si>
  <si>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</si>
  <si>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</si>
  <si>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</si>
  <si>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</si>
  <si>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</si>
  <si>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</si>
  <si>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</si>
  <si>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</si>
  <si>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</si>
  <si>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</si>
  <si>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</si>
  <si>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</si>
  <si>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</si>
  <si>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</si>
  <si>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</si>
  <si>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</si>
  <si>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</si>
  <si>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</si>
  <si>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</si>
  <si>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</si>
  <si>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</si>
  <si>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</si>
  <si>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</si>
  <si>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</si>
  <si>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</si>
  <si>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</si>
  <si>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</si>
  <si>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</si>
  <si>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</si>
  <si>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</si>
  <si>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</si>
  <si>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</si>
  <si>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</si>
  <si>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</si>
  <si>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</si>
  <si>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</si>
  <si>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</si>
  <si>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</si>
  <si>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</si>
  <si>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</si>
  <si>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</si>
  <si>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</si>
  <si>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</si>
  <si>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</si>
  <si>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</si>
  <si>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</si>
  <si>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</si>
  <si>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</si>
  <si>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</si>
  <si>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</si>
  <si>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</si>
  <si>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</si>
  <si>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</si>
  <si>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</si>
  <si>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</si>
  <si>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</si>
  <si>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</si>
  <si>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</si>
  <si>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</si>
  <si>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</si>
  <si>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</si>
  <si>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</si>
  <si>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</si>
  <si>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</si>
  <si>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</si>
  <si>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</si>
  <si>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</si>
  <si>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</si>
  <si>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</si>
  <si>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</si>
  <si>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</si>
  <si>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</si>
  <si>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</si>
  <si>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</si>
  <si>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</si>
  <si>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</si>
  <si>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</si>
  <si>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</si>
  <si>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</si>
  <si>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</si>
  <si>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</si>
  <si>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</si>
  <si>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</si>
  <si>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</si>
  <si>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</si>
  <si>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</si>
  <si>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</si>
  <si>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</si>
  <si>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</si>
  <si>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</si>
  <si>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</si>
  <si>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</si>
  <si>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</si>
  <si>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</si>
  <si>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</si>
  <si>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</si>
  <si>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</si>
  <si>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</si>
  <si>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</si>
  <si>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</si>
  <si>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</si>
  <si>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</si>
  <si>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</si>
  <si>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</si>
  <si>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</si>
  <si>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</si>
  <si>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</si>
  <si>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</si>
  <si>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</si>
  <si>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</si>
  <si>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</si>
  <si>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</si>
  <si>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</si>
  <si>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</si>
  <si>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</si>
  <si>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</si>
  <si>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</si>
  <si>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</si>
  <si>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</si>
  <si>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</si>
  <si>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</si>
  <si>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</si>
  <si>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</si>
  <si>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</si>
  <si>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</si>
  <si>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</si>
  <si>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</si>
  <si>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</si>
  <si>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</si>
  <si>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</si>
  <si>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</si>
  <si>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</si>
  <si>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</si>
  <si>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</si>
  <si>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</si>
  <si>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</si>
  <si>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</si>
  <si>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</si>
  <si>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</si>
  <si>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</si>
  <si>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</si>
  <si>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</si>
  <si>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</si>
  <si>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</si>
  <si>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</si>
  <si>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</si>
  <si>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</si>
  <si>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</si>
  <si>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</si>
  <si>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</si>
  <si>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</si>
  <si>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</si>
  <si>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</si>
  <si>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</si>
  <si>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</si>
  <si>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</si>
  <si>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</si>
  <si>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</si>
  <si>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</si>
  <si>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</si>
  <si>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</si>
  <si>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</si>
  <si>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</si>
  <si>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</si>
  <si>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</si>
  <si>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</si>
  <si>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</si>
  <si>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</si>
  <si>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</si>
  <si>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</si>
  <si>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</si>
  <si>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</si>
  <si>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</si>
  <si>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</si>
  <si>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</si>
  <si>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</si>
  <si>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</si>
  <si>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</si>
  <si>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</si>
  <si>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</si>
  <si>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</si>
  <si>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</si>
  <si>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</si>
  <si>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</si>
  <si>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</si>
  <si>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</si>
  <si>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</si>
  <si>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</si>
  <si>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</si>
  <si>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</si>
  <si>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</si>
  <si>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</si>
  <si>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</si>
  <si>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</si>
  <si>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</si>
  <si>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</si>
  <si>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</si>
  <si>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</si>
  <si>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</si>
  <si>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</si>
  <si>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</si>
  <si>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</si>
  <si>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</si>
  <si>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</si>
  <si>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</si>
  <si>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</si>
  <si>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</si>
  <si>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</si>
  <si>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</si>
  <si>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</si>
  <si>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</si>
  <si>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</si>
  <si>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</si>
  <si>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</si>
  <si>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</si>
  <si>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</si>
  <si>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</si>
  <si>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</si>
  <si>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</si>
  <si>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</si>
  <si>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</si>
  <si>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</si>
  <si>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</si>
  <si>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</si>
  <si>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</si>
  <si>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</si>
  <si>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</si>
  <si>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</si>
  <si>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</si>
  <si>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</si>
  <si>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</si>
  <si>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</si>
  <si>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</si>
  <si>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</si>
  <si>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</si>
  <si>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</si>
  <si>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</si>
  <si>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</si>
  <si>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</si>
  <si>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</si>
  <si>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</si>
  <si>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</si>
  <si>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</si>
  <si>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</si>
  <si>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</si>
  <si>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</si>
  <si>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</si>
  <si>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</si>
  <si>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</si>
  <si>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</si>
  <si>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</si>
  <si>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</si>
  <si>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</si>
  <si>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</si>
  <si>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</si>
  <si>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</si>
  <si>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</si>
  <si>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</si>
  <si>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</si>
  <si>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</si>
  <si>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</si>
  <si>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</si>
  <si>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</si>
  <si>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</si>
  <si>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</si>
  <si>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</si>
  <si>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</si>
  <si>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</si>
  <si>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</si>
  <si>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</si>
  <si>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</si>
  <si>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</si>
  <si>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</si>
  <si>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</si>
  <si>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</si>
  <si>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</si>
  <si>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</si>
  <si>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</si>
  <si>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</si>
  <si>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</si>
  <si>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</si>
  <si>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</si>
  <si>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</si>
  <si>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</si>
  <si>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</si>
  <si>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</si>
  <si>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</si>
  <si>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</si>
  <si>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</si>
  <si>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</si>
  <si>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</si>
  <si>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</si>
  <si>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</si>
  <si>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</si>
  <si>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</si>
  <si>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</si>
  <si>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</si>
  <si>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</si>
  <si>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</si>
  <si>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</si>
  <si>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</si>
  <si>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</si>
  <si>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</si>
  <si>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</si>
  <si>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</si>
  <si>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</si>
  <si>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</si>
  <si>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</si>
  <si>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</si>
  <si>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</si>
  <si>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</si>
  <si>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</si>
  <si>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</si>
  <si>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</si>
  <si>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</si>
  <si>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</si>
  <si>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</si>
  <si>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</si>
  <si>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</si>
  <si>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</si>
  <si>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</si>
  <si>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</si>
  <si>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</si>
  <si>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</si>
  <si>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</si>
  <si>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</si>
  <si>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</si>
  <si>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</si>
  <si>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</si>
  <si>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</si>
  <si>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</si>
  <si>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</si>
  <si>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</si>
  <si>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</si>
  <si>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</si>
  <si>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</si>
  <si>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</si>
  <si>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</si>
  <si>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</si>
  <si>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</si>
  <si>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</si>
  <si>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</si>
  <si>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</si>
  <si>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</si>
  <si>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</si>
  <si>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</si>
  <si>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</si>
  <si>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</si>
  <si>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</si>
  <si>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</si>
  <si>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</si>
  <si>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</si>
  <si>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</si>
  <si>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</si>
  <si>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</si>
  <si>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</si>
  <si>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</si>
  <si>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</si>
  <si>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</si>
  <si>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</si>
  <si>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</si>
  <si>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</si>
  <si>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</si>
  <si>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</si>
  <si>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</si>
  <si>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</si>
  <si>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</si>
  <si>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</si>
  <si>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</si>
  <si>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</si>
  <si>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</si>
  <si>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</si>
  <si>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</si>
  <si>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</si>
  <si>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</si>
  <si>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</si>
  <si>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</si>
  <si>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</si>
  <si>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</si>
  <si>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</si>
  <si>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</si>
  <si>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</si>
  <si>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</si>
  <si>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</si>
  <si>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</si>
  <si>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</si>
  <si>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</si>
  <si>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</si>
  <si>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</si>
  <si>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</si>
  <si>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</si>
  <si>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</si>
  <si>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</si>
  <si>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</si>
  <si>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</si>
  <si>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</si>
  <si>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</si>
  <si>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</si>
  <si>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</si>
  <si>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</si>
  <si>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</si>
  <si>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</si>
  <si>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</si>
  <si>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</si>
  <si>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</si>
  <si>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</si>
  <si>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</si>
  <si>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</si>
  <si>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</si>
  <si>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</si>
  <si>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</si>
  <si>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</si>
  <si>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</si>
  <si>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</si>
  <si>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</si>
  <si>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</si>
  <si>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</si>
  <si>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</si>
  <si>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</si>
  <si>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</si>
  <si>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</si>
  <si>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</si>
  <si>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</si>
  <si>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</si>
  <si>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</si>
  <si>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</si>
  <si>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</si>
  <si>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</si>
  <si>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</si>
  <si>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</si>
  <si>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</si>
  <si>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</si>
  <si>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</si>
  <si>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</si>
  <si>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</si>
  <si>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</si>
  <si>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</si>
  <si>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</si>
  <si>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</si>
  <si>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</si>
  <si>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</si>
  <si>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</si>
  <si>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</si>
  <si>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</si>
  <si>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</si>
  <si>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</si>
  <si>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</si>
  <si>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</si>
  <si>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</si>
  <si>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</si>
  <si>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</si>
  <si>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</si>
  <si>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</si>
  <si>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</si>
  <si>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</si>
  <si>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</si>
  <si>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</si>
  <si>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</si>
  <si>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</si>
  <si>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</si>
  <si>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</si>
  <si>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</si>
  <si>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</si>
  <si>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</si>
  <si>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</si>
  <si>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</si>
  <si>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</si>
  <si>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</si>
  <si>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</si>
  <si>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</si>
  <si>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</si>
  <si>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</si>
  <si>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</si>
  <si>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</si>
  <si>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</si>
  <si>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</si>
  <si>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</si>
  <si>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</si>
  <si>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</si>
  <si>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</si>
  <si>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</si>
  <si>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</si>
  <si>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</si>
  <si>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</si>
  <si>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</si>
  <si>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</si>
  <si>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</si>
  <si>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</si>
  <si>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</si>
  <si>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</si>
  <si>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</si>
  <si>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</si>
  <si>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</si>
  <si>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</si>
  <si>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</si>
  <si>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</si>
  <si>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</si>
  <si>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</si>
  <si>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</si>
  <si>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</si>
  <si>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</si>
  <si>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</si>
  <si>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</si>
  <si>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</si>
  <si>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</si>
  <si>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</si>
  <si>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</si>
  <si>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</si>
  <si>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</si>
  <si>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</si>
  <si>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</si>
  <si>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</si>
  <si>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</si>
  <si>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</si>
  <si>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</si>
  <si>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</si>
  <si>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</si>
  <si>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</si>
  <si>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</si>
  <si>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</si>
  <si>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</si>
  <si>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</si>
  <si>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</si>
  <si>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</si>
  <si>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</si>
  <si>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</si>
  <si>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</si>
  <si>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</si>
  <si>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</si>
  <si>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</si>
  <si>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</si>
  <si>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</si>
  <si>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</si>
  <si>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</si>
  <si>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</si>
  <si>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</si>
  <si>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</si>
  <si>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</si>
  <si>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</si>
  <si>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</si>
  <si>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</si>
  <si>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</si>
  <si>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</si>
  <si>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</si>
  <si>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</si>
  <si>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</si>
  <si>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</si>
  <si>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</si>
  <si>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</si>
  <si>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</si>
  <si>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</si>
  <si>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</si>
  <si>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</si>
  <si>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</si>
  <si>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</si>
  <si>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</si>
  <si>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</si>
  <si>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</si>
  <si>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</si>
  <si>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</si>
  <si>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</si>
  <si>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</si>
  <si>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</si>
  <si>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</si>
  <si>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</si>
  <si>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</si>
  <si>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</si>
  <si>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</si>
  <si>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</si>
  <si>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</si>
  <si>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</si>
  <si>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</si>
  <si>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</si>
  <si>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</si>
  <si>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</si>
  <si>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</si>
  <si>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</si>
  <si>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</si>
  <si>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</si>
  <si>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</si>
  <si>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</si>
  <si>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</si>
  <si>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</si>
  <si>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</si>
  <si>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</si>
  <si>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</si>
  <si>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</si>
  <si>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</si>
  <si>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</si>
  <si>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</si>
  <si>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</si>
  <si>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</si>
  <si>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</si>
  <si>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</si>
  <si>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</si>
  <si>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</si>
  <si>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</si>
  <si>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</si>
  <si>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</si>
  <si>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</si>
  <si>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</si>
  <si>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</si>
  <si>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</si>
  <si>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</si>
  <si>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</si>
  <si>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</si>
  <si>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</si>
  <si>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</si>
  <si>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</si>
  <si>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</si>
  <si>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</si>
  <si>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</si>
  <si>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</si>
  <si>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</si>
  <si>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</si>
  <si>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</si>
  <si>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</si>
  <si>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</si>
  <si>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</si>
  <si>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</si>
  <si>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</si>
  <si>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</si>
  <si>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</si>
  <si>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</si>
  <si>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</si>
  <si>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</si>
  <si>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</si>
  <si>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</si>
  <si>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</si>
  <si>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</si>
  <si>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</si>
  <si>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</si>
  <si>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</si>
  <si>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</si>
  <si>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</si>
  <si>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</si>
  <si>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</si>
  <si>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</si>
  <si>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</si>
  <si>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</si>
  <si>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</si>
  <si>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</si>
  <si>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</si>
  <si>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</si>
  <si>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</si>
  <si>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</si>
  <si>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</si>
  <si>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</si>
  <si>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</si>
  <si>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</si>
  <si>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</si>
  <si>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</si>
  <si>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</si>
  <si>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</si>
  <si>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</si>
  <si>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</si>
  <si>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</si>
  <si>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</si>
  <si>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</si>
  <si>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</si>
  <si>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</si>
  <si>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</si>
  <si>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</si>
  <si>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</si>
  <si>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</si>
  <si>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</si>
  <si>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</si>
  <si>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</si>
  <si>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</si>
  <si>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</si>
  <si>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</si>
  <si>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</si>
  <si>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</si>
  <si>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</si>
  <si>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</si>
  <si>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</si>
  <si>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</si>
  <si>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</si>
  <si>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</si>
  <si>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</si>
  <si>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</si>
  <si>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</si>
  <si>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</si>
  <si>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</si>
  <si>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</si>
  <si>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</si>
  <si>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</si>
  <si>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</si>
  <si>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</si>
  <si>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</si>
  <si>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</si>
  <si>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</si>
  <si>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</si>
  <si>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</si>
  <si>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</si>
  <si>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</si>
  <si>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</si>
  <si>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</si>
  <si>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</si>
  <si>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</si>
  <si>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</si>
  <si>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</si>
  <si>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</si>
  <si>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</si>
  <si>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</si>
  <si>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</si>
  <si>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</si>
  <si>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</si>
  <si>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</si>
  <si>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</si>
  <si>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</si>
  <si>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</si>
  <si>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</si>
  <si>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</si>
  <si>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</si>
  <si>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</si>
  <si>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</si>
  <si>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</si>
  <si>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</si>
  <si>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</si>
  <si>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</si>
  <si>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</si>
  <si>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</si>
  <si>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</si>
  <si>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</si>
  <si>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</si>
  <si>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</si>
  <si>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</si>
  <si>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</si>
  <si>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</si>
  <si>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</si>
  <si>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</si>
  <si>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</si>
  <si>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</si>
  <si>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</si>
  <si>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</si>
  <si>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</si>
  <si>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</si>
  <si>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</si>
  <si>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</si>
  <si>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</si>
  <si>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</si>
  <si>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</si>
  <si>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</si>
  <si>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</si>
  <si>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</si>
  <si>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</si>
  <si>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</si>
  <si>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</si>
  <si>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</si>
  <si>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</si>
  <si>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</si>
  <si>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</si>
  <si>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</si>
  <si>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</si>
  <si>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</si>
  <si>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</si>
  <si>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</si>
  <si>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</si>
  <si>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</si>
  <si>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</si>
  <si>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</si>
  <si>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</si>
  <si>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</si>
  <si>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</si>
  <si>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</si>
  <si>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</si>
  <si>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</si>
  <si>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</si>
  <si>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</si>
  <si>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</si>
  <si>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</si>
  <si>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</si>
  <si>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</si>
  <si>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</si>
  <si>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</si>
  <si>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</si>
  <si>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</si>
  <si>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</si>
  <si>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</si>
  <si>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</si>
  <si>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</si>
  <si>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</si>
  <si>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</si>
  <si>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</si>
  <si>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</si>
  <si>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</si>
  <si>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</si>
  <si>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</si>
  <si>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</si>
  <si>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</si>
  <si>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</si>
  <si>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</si>
  <si>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</si>
  <si>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</si>
  <si>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</si>
  <si>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</si>
  <si>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</si>
  <si>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</si>
  <si>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</si>
  <si>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</si>
  <si>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</si>
  <si>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</si>
  <si>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</si>
  <si>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</si>
  <si>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</si>
  <si>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</si>
  <si>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</si>
  <si>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</si>
  <si>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</si>
  <si>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</si>
  <si>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</si>
  <si>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</si>
  <si>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</si>
  <si>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</si>
  <si>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</si>
  <si>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</si>
  <si>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</si>
  <si>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</si>
  <si>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</si>
  <si>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</si>
  <si>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</si>
  <si>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</si>
  <si>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</si>
  <si>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</si>
  <si>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</si>
  <si>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</si>
  <si>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</si>
  <si>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</si>
  <si>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</si>
  <si>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</si>
  <si>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</si>
  <si>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</si>
  <si>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</si>
  <si>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</si>
  <si>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</si>
  <si>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</si>
  <si>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</si>
  <si>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</si>
  <si>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</si>
  <si>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</si>
  <si>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</si>
  <si>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</si>
  <si>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</si>
  <si>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</si>
  <si>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</si>
  <si>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</si>
  <si>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</si>
  <si>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</si>
  <si>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</si>
  <si>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</si>
  <si>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</si>
  <si>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</si>
  <si>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</si>
  <si>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</si>
  <si>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</si>
  <si>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</si>
  <si>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</si>
  <si>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</si>
  <si>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</si>
  <si>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</si>
  <si>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</si>
  <si>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</si>
  <si>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</si>
  <si>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</si>
  <si>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</si>
  <si>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</si>
  <si>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</si>
  <si>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</si>
  <si>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</si>
  <si>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</si>
  <si>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</si>
  <si>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</si>
  <si>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</si>
  <si>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</si>
  <si>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</si>
  <si>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</si>
  <si>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</si>
  <si>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</si>
  <si>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</si>
  <si>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</si>
  <si>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</si>
  <si>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</si>
  <si>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</si>
  <si>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</si>
  <si>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</si>
  <si>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</si>
  <si>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</si>
  <si>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</si>
  <si>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</si>
  <si>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</si>
  <si>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</si>
  <si>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</si>
  <si>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</si>
  <si>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</si>
  <si>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</si>
  <si>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</si>
  <si>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</si>
  <si>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</si>
  <si>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</si>
  <si>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</si>
  <si>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</si>
  <si>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</si>
  <si>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</si>
  <si>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</si>
  <si>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</si>
  <si>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</si>
  <si>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</si>
  <si>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</si>
  <si>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</si>
  <si>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</si>
  <si>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</si>
  <si>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</si>
  <si>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</si>
  <si>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</si>
  <si>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</si>
  <si>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</si>
  <si>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</si>
  <si>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</si>
  <si>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</si>
  <si>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</si>
  <si>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</si>
  <si>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</si>
  <si>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</si>
  <si>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</si>
  <si>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</si>
  <si>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</si>
  <si>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</si>
  <si>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</si>
  <si>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</si>
  <si>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</si>
  <si>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</si>
  <si>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</si>
  <si>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</si>
  <si>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</si>
  <si>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</si>
  <si>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</si>
  <si>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</si>
  <si>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</si>
  <si>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</si>
  <si>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</si>
  <si>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</si>
  <si>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</si>
  <si>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</si>
  <si>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</si>
  <si>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</si>
  <si>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</si>
  <si>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</si>
  <si>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</si>
  <si>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</si>
  <si>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</si>
  <si>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</si>
  <si>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</si>
  <si>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</si>
  <si>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</si>
  <si>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</si>
  <si>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</si>
  <si>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</si>
  <si>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</si>
  <si>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</si>
  <si>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</si>
  <si>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</si>
  <si>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</si>
  <si>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</si>
  <si>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</si>
  <si>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</si>
  <si>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</si>
  <si>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</si>
  <si>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</si>
  <si>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</si>
  <si>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</si>
  <si>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</si>
  <si>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</si>
  <si>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</si>
  <si>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</si>
  <si>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</si>
  <si>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</si>
  <si>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</si>
  <si>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</si>
  <si>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</si>
  <si>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</si>
  <si>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</si>
  <si>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</si>
  <si>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</si>
  <si>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</si>
  <si>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</si>
  <si>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</si>
  <si>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</si>
  <si>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</si>
  <si>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</si>
  <si>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</si>
  <si>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</si>
  <si>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</si>
  <si>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</si>
  <si>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</si>
  <si>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</si>
  <si>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</si>
  <si>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</si>
  <si>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</si>
  <si>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</si>
  <si>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</si>
  <si>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</si>
  <si>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</si>
  <si>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</si>
  <si>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</si>
  <si>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</si>
  <si>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</si>
  <si>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</si>
  <si>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</si>
  <si>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</si>
  <si>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</si>
  <si>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</si>
  <si>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</si>
  <si>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</si>
  <si>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</si>
  <si>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</si>
  <si>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</si>
  <si>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</si>
  <si>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</si>
  <si>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</si>
  <si>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</si>
  <si>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</si>
  <si>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</si>
  <si>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</si>
  <si>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</si>
  <si>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</si>
  <si>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</si>
  <si>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</si>
  <si>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</si>
  <si>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</si>
  <si>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</si>
  <si>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</si>
  <si>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</si>
  <si>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</si>
  <si>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</si>
  <si>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</si>
  <si>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</si>
  <si>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</si>
  <si>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</si>
  <si>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</si>
  <si>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</si>
  <si>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</si>
  <si>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</si>
  <si>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</si>
  <si>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</si>
  <si>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</si>
  <si>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</si>
  <si>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</si>
  <si>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</si>
  <si>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</si>
  <si>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</si>
  <si>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</si>
  <si>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</si>
  <si>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</si>
  <si>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</si>
  <si>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</si>
  <si>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</si>
  <si>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</si>
  <si>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</si>
  <si>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</si>
  <si>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</si>
  <si>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</si>
  <si>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</si>
  <si>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</si>
  <si>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</si>
  <si>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</si>
  <si>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</si>
  <si>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</si>
  <si>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</si>
  <si>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</si>
  <si>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</si>
  <si>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</si>
  <si>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</si>
  <si>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</si>
  <si>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</si>
  <si>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</si>
  <si>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</si>
  <si>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</si>
  <si>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</si>
  <si>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</si>
  <si>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</si>
  <si>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</si>
  <si>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</si>
  <si>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</si>
  <si>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</si>
  <si>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</si>
  <si>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</si>
  <si>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</si>
  <si>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</si>
  <si>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</si>
  <si>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</si>
  <si>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</si>
  <si>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</si>
  <si>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</si>
  <si>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</si>
  <si>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</si>
  <si>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</si>
  <si>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</si>
  <si>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</si>
  <si>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</si>
  <si>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</si>
  <si>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</si>
  <si>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</si>
  <si>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</si>
  <si>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</si>
  <si>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</si>
  <si>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</si>
  <si>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</si>
  <si>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</si>
  <si>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</si>
  <si>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</si>
  <si>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</si>
  <si>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</si>
  <si>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</si>
  <si>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</si>
  <si>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</si>
  <si>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</si>
  <si>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</si>
  <si>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</si>
  <si>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</si>
  <si>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</si>
  <si>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</si>
  <si>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</si>
  <si>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</si>
  <si>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</si>
  <si>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</si>
  <si>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</si>
  <si>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</si>
  <si>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</si>
  <si>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</si>
  <si>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</si>
  <si>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</si>
  <si>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</si>
  <si>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</si>
  <si>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</si>
  <si>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</si>
  <si>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</si>
  <si>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</si>
  <si>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</si>
  <si>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</si>
  <si>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</si>
  <si>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</si>
  <si>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</si>
  <si>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</si>
  <si>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</si>
  <si>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</si>
  <si>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</si>
  <si>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</si>
  <si>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</si>
  <si>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</si>
  <si>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</si>
  <si>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</si>
  <si>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</si>
  <si>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</si>
  <si>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</si>
  <si>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</si>
  <si>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</si>
  <si>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</si>
  <si>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</si>
  <si>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</si>
  <si>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</si>
  <si>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</si>
  <si>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</si>
  <si>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</si>
  <si>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</si>
  <si>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</si>
  <si>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</si>
  <si>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</si>
  <si>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</si>
  <si>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</si>
  <si>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</si>
  <si>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</si>
  <si>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</si>
  <si>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</si>
  <si>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</si>
  <si>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</si>
  <si>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</si>
  <si>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</si>
  <si>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</si>
  <si>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</si>
  <si>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</si>
  <si>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</si>
  <si>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</si>
  <si>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</si>
  <si>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</si>
  <si>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</si>
  <si>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</si>
  <si>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</si>
  <si>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</si>
  <si>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</si>
  <si>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</si>
  <si>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</si>
  <si>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</si>
  <si>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</si>
  <si>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</si>
  <si>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</si>
  <si>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</si>
  <si>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</si>
  <si>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</si>
  <si>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</si>
  <si>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</si>
  <si>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</si>
  <si>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</si>
  <si>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</si>
  <si>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</si>
  <si>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</si>
  <si>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</si>
  <si>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</si>
  <si>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</si>
  <si>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</si>
  <si>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</si>
  <si>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</si>
  <si>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</si>
  <si>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</si>
  <si>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</si>
  <si>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</si>
  <si>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</si>
  <si>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</si>
  <si>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</si>
  <si>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</si>
  <si>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</si>
  <si>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</si>
  <si>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</si>
  <si>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</si>
  <si>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</si>
  <si>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</si>
  <si>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</si>
  <si>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</si>
  <si>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</si>
  <si>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</si>
  <si>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</si>
  <si>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</si>
  <si>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</si>
  <si>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</si>
  <si>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</si>
  <si>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</si>
  <si>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</si>
  <si>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</si>
  <si>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</si>
  <si>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</si>
  <si>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</si>
  <si>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</si>
  <si>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</si>
  <si>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</si>
  <si>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</si>
  <si>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</si>
  <si>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</si>
  <si>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</si>
  <si>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</si>
  <si>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</si>
  <si>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</si>
  <si>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</si>
  <si>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</si>
  <si>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</si>
  <si>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</si>
  <si>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</si>
  <si>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</si>
  <si>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</si>
  <si>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</si>
  <si>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</si>
  <si>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</si>
  <si>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</si>
  <si>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</si>
  <si>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</si>
  <si>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</si>
  <si>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</si>
  <si>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</si>
  <si>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</si>
  <si>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</si>
  <si>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</si>
  <si>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</si>
  <si>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</si>
  <si>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</si>
  <si>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</si>
  <si>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</si>
  <si>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</si>
  <si>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</si>
  <si>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</si>
  <si>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</si>
  <si>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</si>
  <si>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</si>
  <si>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</si>
  <si>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</si>
  <si>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</si>
  <si>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</si>
  <si>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</si>
  <si>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</si>
  <si>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</si>
  <si>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</si>
  <si>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</si>
  <si>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</si>
  <si>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</si>
  <si>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</si>
  <si>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</si>
  <si>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</si>
  <si>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</si>
  <si>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</si>
  <si>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</si>
  <si>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</si>
  <si>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</si>
  <si>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</si>
  <si>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</si>
  <si>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</si>
  <si>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</si>
  <si>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</si>
  <si>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</si>
  <si>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</si>
  <si>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</si>
  <si>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</si>
  <si>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</si>
  <si>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</si>
  <si>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</si>
  <si>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</si>
  <si>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</si>
  <si>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</si>
  <si>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</si>
  <si>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</si>
  <si>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</si>
  <si>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</si>
  <si>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</si>
  <si>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</si>
  <si>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</si>
  <si>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</si>
  <si>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</si>
  <si>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</si>
  <si>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</si>
  <si>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</si>
  <si>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</si>
  <si>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</si>
  <si>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</si>
  <si>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</si>
  <si>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</si>
  <si>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</si>
  <si>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</si>
  <si>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</si>
  <si>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</si>
  <si>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</si>
  <si>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</si>
  <si>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</si>
  <si>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</si>
  <si>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</si>
  <si>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</si>
  <si>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</si>
  <si>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</si>
  <si>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</si>
  <si>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</si>
  <si>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</si>
  <si>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</si>
  <si>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</si>
  <si>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</si>
  <si>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</si>
  <si>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</si>
  <si>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</si>
  <si>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</si>
  <si>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</si>
  <si>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</si>
  <si>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</si>
  <si>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</si>
  <si>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</si>
  <si>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</si>
  <si>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</si>
  <si>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</si>
  <si>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</si>
  <si>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</si>
  <si>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</si>
  <si>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</si>
  <si>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</si>
  <si>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</si>
  <si>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</si>
  <si>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</si>
  <si>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</si>
  <si>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</si>
  <si>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</si>
  <si>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</si>
  <si>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</si>
  <si>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</si>
  <si>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</si>
  <si>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</si>
  <si>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</si>
  <si>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</si>
  <si>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</si>
  <si>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</si>
  <si>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</si>
  <si>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</si>
  <si>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</si>
  <si>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</si>
  <si>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</si>
  <si>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</si>
  <si>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</si>
  <si>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</si>
  <si>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</si>
  <si>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</si>
  <si>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</si>
  <si>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</si>
  <si>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</si>
  <si>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</si>
  <si>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</si>
  <si>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</si>
  <si>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</si>
  <si>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</si>
  <si>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</si>
  <si>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</si>
  <si>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</si>
  <si>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</si>
  <si>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</si>
  <si>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</si>
  <si>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</si>
  <si>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</si>
  <si>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</si>
  <si>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</si>
  <si>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</si>
  <si>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</si>
  <si>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</si>
  <si>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</si>
  <si>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</si>
  <si>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</si>
  <si>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</si>
  <si>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</si>
  <si>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</si>
  <si>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</si>
  <si>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</si>
  <si>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</si>
  <si>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</si>
  <si>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</si>
  <si>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</si>
  <si>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</si>
  <si>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</si>
  <si>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</si>
  <si>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</si>
  <si>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</si>
  <si>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</si>
  <si>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</si>
  <si>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</si>
  <si>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</si>
  <si>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</si>
  <si>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</si>
  <si>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</si>
  <si>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</si>
  <si>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</si>
  <si>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</si>
  <si>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</si>
  <si>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</si>
  <si>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</si>
  <si>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</si>
  <si>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</si>
  <si>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</si>
  <si>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</si>
  <si>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</si>
  <si>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</si>
  <si>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</si>
  <si>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</si>
  <si>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</si>
  <si>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</si>
  <si>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</si>
  <si>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</si>
  <si>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</si>
  <si>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</si>
  <si>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</si>
  <si>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</si>
  <si>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</si>
  <si>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</si>
  <si>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</si>
  <si>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</si>
  <si>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</si>
  <si>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</si>
  <si>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</si>
  <si>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</si>
  <si>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</si>
  <si>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</si>
  <si>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</si>
  <si>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</si>
  <si>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</si>
  <si>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</si>
  <si>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</si>
  <si>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</si>
  <si>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</si>
  <si>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</si>
  <si>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</si>
  <si>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</si>
  <si>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</si>
  <si>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</si>
  <si>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</si>
  <si>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</si>
  <si>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</si>
  <si>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</si>
  <si>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</si>
  <si>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</si>
  <si>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</si>
  <si>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</si>
  <si>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</si>
  <si>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</si>
  <si>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</si>
  <si>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</si>
  <si>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</si>
  <si>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</si>
  <si>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</si>
  <si>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</si>
  <si>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</si>
  <si>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</si>
  <si>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</si>
  <si>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</si>
  <si>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</si>
  <si>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</si>
  <si>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</si>
  <si>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</si>
  <si>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</si>
  <si>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</si>
  <si>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</si>
  <si>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</si>
  <si>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</si>
  <si>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</si>
  <si>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</si>
  <si>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</si>
  <si>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</si>
  <si>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</si>
  <si>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</si>
  <si>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</si>
  <si>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</si>
  <si>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</si>
  <si>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</si>
  <si>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</si>
  <si>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</si>
  <si>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</si>
  <si>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</si>
  <si>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</si>
  <si>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</si>
  <si>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</si>
  <si>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</si>
  <si>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</si>
  <si>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</si>
  <si>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</si>
  <si>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</si>
  <si>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</si>
  <si>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</si>
  <si>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</si>
  <si>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</si>
  <si>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</si>
  <si>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</si>
  <si>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</si>
  <si>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</si>
  <si>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</si>
  <si>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</si>
  <si>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</si>
  <si>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</si>
  <si>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</si>
  <si>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</si>
  <si>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</si>
  <si>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</si>
  <si>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</si>
  <si>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</si>
  <si>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</si>
  <si>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</si>
  <si>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</si>
  <si>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</si>
  <si>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</si>
  <si>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</si>
  <si>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</si>
  <si>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</si>
  <si>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</si>
  <si>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</si>
  <si>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</si>
  <si>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</si>
  <si>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</si>
  <si>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</si>
  <si>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</si>
  <si>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</si>
  <si>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</si>
  <si>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</si>
  <si>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</si>
  <si>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</si>
  <si>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</si>
  <si>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</si>
  <si>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</si>
  <si>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</si>
  <si>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</si>
  <si>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</si>
  <si>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</si>
  <si>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</si>
  <si>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</si>
  <si>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</si>
  <si>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</si>
  <si>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</si>
  <si>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</si>
  <si>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</si>
  <si>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</si>
  <si>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</si>
  <si>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</si>
  <si>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</si>
  <si>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</si>
  <si>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</si>
  <si>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</si>
  <si>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</si>
  <si>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</si>
  <si>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</si>
  <si>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</si>
  <si>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</si>
  <si>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</si>
  <si>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</si>
  <si>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</si>
  <si>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</si>
  <si>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</si>
  <si>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</si>
  <si>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</si>
  <si>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</si>
  <si>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</si>
  <si>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</si>
  <si>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</si>
  <si>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</si>
  <si>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</si>
  <si>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</si>
  <si>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</si>
  <si>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</si>
  <si>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</si>
  <si>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</si>
  <si>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</si>
  <si>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</si>
  <si>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</si>
  <si>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</si>
  <si>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</si>
  <si>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</si>
  <si>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</si>
  <si>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</si>
  <si>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</si>
  <si>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</si>
  <si>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</si>
  <si>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</si>
  <si>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</si>
  <si>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</si>
  <si>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</si>
  <si>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</si>
  <si>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</si>
  <si>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</si>
  <si>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</si>
  <si>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</si>
  <si>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</si>
  <si>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</si>
  <si>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</si>
  <si>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</si>
  <si>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</si>
  <si>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</si>
  <si>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</si>
  <si>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</si>
  <si>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</si>
  <si>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</si>
  <si>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</si>
  <si>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</si>
  <si>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</si>
  <si>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</si>
  <si>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</si>
  <si>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</si>
  <si>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</si>
  <si>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</si>
  <si>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</si>
  <si>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</si>
  <si>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</si>
  <si>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</si>
  <si>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</si>
  <si>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</si>
  <si>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</si>
  <si>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</si>
  <si>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</si>
  <si>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</si>
  <si>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</si>
  <si>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</si>
  <si>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</si>
  <si>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</si>
  <si>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</si>
  <si>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</si>
  <si>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</si>
  <si>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</si>
  <si>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</si>
  <si>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</si>
  <si>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</si>
  <si>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</si>
  <si>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</si>
  <si>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</si>
  <si>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</si>
  <si>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</si>
  <si>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</si>
  <si>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</si>
  <si>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</si>
  <si>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</si>
  <si>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</si>
  <si>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</si>
  <si>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</si>
  <si>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</si>
  <si>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</si>
  <si>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</si>
  <si>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</si>
  <si>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</si>
  <si>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</si>
  <si>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</si>
  <si>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</si>
  <si>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</si>
  <si>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</si>
  <si>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</si>
  <si>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</si>
  <si>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</si>
  <si>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</si>
  <si>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</si>
  <si>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</si>
  <si>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</si>
  <si>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</si>
  <si>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</si>
  <si>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</si>
  <si>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</si>
  <si>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</si>
  <si>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</si>
  <si>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</si>
  <si>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</si>
  <si>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</si>
  <si>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</si>
  <si>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</si>
  <si>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</si>
  <si>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</si>
  <si>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</si>
  <si>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</si>
  <si>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</si>
  <si>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</si>
  <si>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</si>
  <si>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</si>
  <si>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</si>
  <si>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</si>
  <si>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</si>
  <si>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</si>
  <si>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</si>
  <si>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</si>
  <si>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</si>
  <si>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</si>
  <si>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</si>
  <si>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</si>
  <si>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</si>
  <si>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</si>
  <si>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</si>
  <si>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</si>
  <si>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</si>
  <si>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</si>
  <si>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</si>
  <si>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</si>
  <si>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</si>
  <si>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</si>
  <si>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</si>
  <si>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</si>
  <si>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</si>
  <si>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</si>
  <si>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</si>
  <si>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</si>
  <si>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</si>
  <si>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</si>
  <si>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</si>
  <si>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</si>
  <si>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</si>
  <si>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</si>
  <si>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</si>
  <si>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</si>
  <si>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</si>
  <si>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</si>
  <si>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</si>
  <si>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</si>
  <si>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</si>
  <si>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</si>
  <si>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</si>
  <si>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</si>
  <si>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</si>
  <si>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</si>
  <si>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</si>
  <si>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</si>
  <si>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</si>
  <si>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</si>
  <si>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</si>
  <si>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</si>
  <si>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</si>
  <si>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</si>
  <si>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</si>
  <si>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</si>
  <si>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</si>
  <si>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</si>
  <si>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</si>
  <si>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</si>
  <si>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</si>
  <si>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</si>
  <si>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</si>
  <si>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</si>
  <si>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</si>
  <si>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</si>
  <si>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</si>
  <si>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</si>
  <si>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</si>
  <si>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</si>
  <si>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</si>
  <si>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</si>
  <si>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</si>
  <si>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</si>
  <si>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</si>
  <si>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</si>
  <si>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</si>
  <si>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</si>
  <si>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</si>
  <si>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</si>
  <si>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</si>
  <si>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</si>
  <si>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</si>
  <si>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</si>
  <si>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</si>
  <si>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</si>
  <si>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</si>
  <si>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</si>
  <si>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</si>
  <si>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</si>
  <si>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</si>
  <si>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</si>
  <si>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</si>
  <si>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</si>
  <si>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</si>
  <si>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</si>
  <si>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</si>
  <si>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</si>
  <si>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</si>
  <si>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</si>
  <si>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</si>
  <si>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</si>
  <si>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</si>
  <si>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</si>
  <si>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</si>
  <si>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</si>
  <si>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</si>
  <si>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</si>
  <si>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</si>
  <si>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</si>
  <si>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</si>
  <si>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</si>
  <si>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</si>
  <si>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</si>
  <si>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</si>
  <si>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</si>
  <si>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</si>
  <si>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</si>
  <si>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</si>
  <si>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</si>
  <si>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</si>
  <si>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</si>
  <si>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</si>
  <si>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</si>
  <si>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</si>
  <si>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</si>
  <si>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</si>
  <si>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</si>
  <si>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</si>
  <si>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</si>
  <si>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</si>
  <si>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</si>
  <si>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</si>
  <si>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</si>
  <si>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</si>
  <si>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</si>
  <si>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</si>
  <si>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</si>
  <si>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</si>
  <si>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</si>
  <si>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</si>
  <si>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</si>
  <si>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</si>
  <si>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</si>
  <si>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</si>
  <si>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</si>
  <si>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</si>
  <si>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</si>
  <si>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</si>
  <si>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</si>
  <si>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</si>
  <si>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</si>
  <si>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</si>
  <si>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</si>
  <si>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</si>
  <si>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</si>
  <si>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</si>
  <si>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</si>
  <si>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</si>
  <si>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</si>
  <si>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</si>
  <si>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</si>
  <si>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</si>
  <si>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</si>
  <si>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</si>
  <si>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</si>
  <si>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</si>
  <si>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</si>
  <si>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</si>
  <si>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</si>
  <si>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</si>
  <si>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</si>
  <si>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</si>
  <si>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</si>
  <si>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</si>
  <si>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</si>
  <si>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</si>
  <si>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</si>
  <si>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</si>
  <si>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</si>
  <si>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</si>
  <si>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</si>
  <si>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</si>
  <si>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</si>
  <si>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</si>
  <si>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</si>
  <si>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</si>
  <si>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</si>
  <si>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</si>
  <si>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</si>
  <si>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</si>
  <si>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</si>
  <si>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</si>
  <si>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</si>
  <si>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</si>
  <si>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</si>
  <si>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</si>
  <si>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</si>
  <si>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</si>
  <si>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</si>
  <si>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</si>
  <si>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</si>
  <si>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</si>
  <si>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</si>
  <si>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</si>
  <si>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</si>
  <si>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</si>
  <si>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</si>
  <si>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</si>
  <si>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</si>
  <si>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</si>
  <si>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</si>
  <si>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</si>
  <si>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</si>
  <si>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</si>
  <si>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</si>
  <si>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</si>
  <si>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</si>
  <si>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</si>
  <si>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</si>
  <si>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</si>
  <si>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</si>
  <si>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</si>
  <si>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</si>
  <si>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</si>
  <si>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</si>
  <si>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</si>
  <si>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</si>
  <si>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</si>
  <si>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</si>
  <si>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</si>
  <si>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</si>
  <si>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</si>
  <si>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</si>
  <si>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</si>
  <si>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</si>
  <si>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</si>
  <si>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</si>
  <si>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</si>
  <si>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</si>
  <si>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</si>
  <si>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</si>
  <si>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</si>
  <si>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</si>
  <si>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</si>
  <si>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</si>
  <si>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</si>
  <si>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</si>
  <si>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</si>
  <si>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</si>
  <si>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</si>
  <si>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</si>
  <si>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</si>
  <si>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</si>
  <si>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</si>
  <si>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</si>
  <si>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</si>
  <si>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</si>
  <si>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</si>
  <si>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</si>
  <si>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</si>
  <si>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</si>
  <si>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</si>
  <si>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</si>
  <si>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</si>
  <si>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</si>
  <si>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</si>
  <si>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</si>
  <si>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</si>
  <si>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</si>
  <si>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</si>
  <si>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</si>
  <si>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</si>
  <si>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</si>
  <si>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</si>
  <si>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</si>
  <si>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</si>
  <si>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</si>
  <si>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</si>
  <si>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</si>
  <si>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</si>
  <si>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</si>
  <si>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</si>
  <si>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</si>
  <si>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</si>
  <si>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</si>
  <si>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</si>
  <si>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</si>
  <si>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</si>
  <si>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</si>
  <si>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</si>
  <si>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</si>
  <si>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</si>
  <si>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</si>
  <si>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</si>
  <si>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</si>
  <si>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</si>
  <si>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</si>
  <si>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</si>
  <si>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</si>
  <si>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</si>
  <si>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</si>
  <si>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</si>
  <si>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</si>
  <si>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</si>
  <si>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</si>
  <si>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</si>
  <si>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</si>
  <si>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</si>
  <si>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</si>
  <si>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</si>
  <si>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</si>
  <si>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</si>
  <si>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</si>
  <si>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</si>
  <si>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</si>
  <si>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</si>
  <si>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</si>
  <si>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</si>
  <si>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</si>
  <si>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</si>
  <si>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</si>
  <si>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</si>
  <si>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</si>
  <si>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</si>
  <si>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</si>
  <si>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</si>
  <si>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</si>
  <si>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</si>
  <si>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</si>
  <si>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</si>
  <si>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</si>
  <si>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</si>
  <si>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</si>
  <si>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</si>
  <si>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</si>
  <si>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</si>
  <si>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</si>
  <si>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</si>
  <si>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</si>
  <si>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</si>
  <si>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</si>
  <si>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</si>
  <si>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</si>
  <si>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</si>
  <si>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</si>
  <si>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</si>
  <si>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</si>
  <si>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</si>
  <si>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</si>
  <si>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</si>
  <si>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</si>
  <si>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</si>
  <si>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</si>
  <si>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</si>
  <si>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</si>
  <si>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</si>
  <si>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</si>
  <si>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</si>
  <si>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</si>
  <si>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</si>
  <si>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</si>
  <si>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</si>
  <si>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</si>
  <si>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</si>
  <si>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</si>
  <si>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</si>
  <si>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</si>
  <si>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</si>
  <si>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</si>
  <si>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</si>
  <si>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</si>
  <si>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</si>
  <si>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</si>
  <si>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</si>
  <si>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</si>
  <si>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</si>
  <si>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</si>
  <si>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</si>
  <si>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</si>
  <si>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</si>
  <si>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</si>
  <si>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</si>
  <si>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</si>
  <si>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</si>
  <si>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</si>
  <si>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</si>
  <si>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</si>
  <si>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</si>
  <si>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</si>
  <si>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</si>
  <si>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</si>
  <si>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</si>
  <si>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</si>
  <si>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</si>
  <si>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</si>
  <si>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</si>
  <si>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</si>
  <si>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</si>
  <si>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</si>
  <si>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</si>
  <si>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</si>
  <si>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</si>
  <si>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</si>
  <si>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</si>
  <si>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</si>
  <si>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</si>
  <si>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</si>
  <si>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</si>
  <si>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</si>
  <si>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</si>
  <si>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</si>
  <si>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</si>
  <si>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</si>
  <si>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</si>
  <si>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</si>
  <si>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</si>
  <si>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</si>
  <si>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</si>
  <si>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</si>
  <si>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</si>
  <si>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</si>
  <si>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</si>
  <si>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</si>
  <si>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</si>
  <si>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</si>
  <si>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</si>
  <si>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</si>
  <si>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</si>
  <si>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</si>
  <si>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</si>
  <si>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</si>
  <si>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</si>
  <si>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</si>
  <si>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</si>
  <si>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</si>
  <si>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</si>
  <si>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</si>
  <si>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</si>
  <si>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</si>
  <si>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</si>
  <si>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</si>
  <si>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</si>
  <si>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</si>
  <si>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</si>
  <si>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</si>
  <si>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</si>
  <si>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</si>
  <si>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</si>
  <si>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</si>
  <si>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</si>
  <si>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</si>
  <si>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</si>
  <si>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</si>
  <si>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</si>
  <si>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</si>
  <si>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</si>
  <si>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</si>
  <si>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</si>
  <si>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</si>
  <si>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</si>
  <si>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</si>
  <si>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</si>
  <si>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</si>
  <si>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</si>
  <si>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</si>
  <si>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</si>
  <si>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</si>
  <si>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</si>
  <si>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</si>
  <si>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</si>
  <si>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</si>
  <si>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</si>
  <si>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</si>
  <si>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</si>
  <si>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</si>
  <si>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</si>
  <si>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</si>
  <si>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</si>
  <si>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</si>
  <si>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</si>
  <si>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</si>
  <si>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</si>
  <si>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</si>
  <si>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</si>
  <si>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</si>
  <si>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</si>
  <si>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</si>
  <si>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</si>
  <si>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</si>
  <si>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</si>
  <si>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</si>
  <si>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</si>
  <si>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</si>
  <si>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</si>
  <si>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</si>
  <si>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</si>
  <si>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</si>
  <si>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</si>
  <si>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</si>
  <si>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</si>
  <si>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</si>
  <si>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</si>
  <si>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</si>
  <si>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</si>
  <si>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</si>
  <si>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</si>
  <si>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</si>
  <si>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</si>
  <si>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</si>
  <si>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</si>
  <si>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</si>
  <si>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</si>
  <si>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</si>
  <si>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</si>
  <si>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</si>
  <si>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</si>
  <si>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</si>
  <si>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</si>
  <si>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</si>
  <si>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</si>
  <si>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</si>
  <si>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</si>
  <si>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</si>
  <si>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</si>
  <si>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</si>
  <si>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</si>
  <si>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</si>
  <si>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</si>
  <si>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</si>
  <si>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</si>
  <si>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</si>
  <si>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</si>
  <si>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</si>
  <si>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</si>
  <si>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</si>
  <si>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</si>
  <si>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</si>
  <si>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</si>
  <si>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</si>
  <si>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</si>
  <si>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</si>
  <si>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</si>
  <si>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</si>
  <si>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</si>
  <si>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</si>
  <si>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</si>
  <si>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</si>
  <si>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</si>
  <si>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</si>
  <si>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</si>
  <si>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</si>
  <si>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</si>
  <si>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</si>
  <si>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</si>
  <si>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</si>
  <si>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</si>
  <si>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</si>
  <si>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</si>
  <si>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</si>
  <si>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</si>
  <si>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</si>
  <si>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</si>
  <si>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</si>
  <si>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</si>
  <si>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</si>
  <si>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</si>
  <si>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</si>
  <si>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</si>
  <si>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</si>
  <si>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</si>
  <si>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</si>
  <si>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</si>
  <si>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</si>
  <si>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</si>
  <si>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</si>
  <si>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</si>
  <si>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</si>
  <si>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</si>
  <si>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</si>
  <si>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</si>
  <si>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</si>
  <si>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</si>
  <si>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</si>
  <si>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</si>
  <si>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</si>
  <si>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</si>
  <si>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</si>
  <si>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</si>
  <si>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</si>
  <si>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</si>
  <si>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</si>
  <si>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</si>
  <si>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</si>
  <si>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</si>
  <si>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</si>
  <si>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</si>
  <si>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</si>
  <si>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</si>
  <si>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</si>
  <si>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</si>
  <si>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</si>
  <si>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</si>
  <si>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</si>
  <si>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</si>
  <si>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</si>
  <si>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</si>
  <si>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</si>
  <si>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</si>
  <si>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</si>
  <si>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</si>
  <si>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</si>
  <si>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</si>
  <si>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</si>
  <si>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</si>
  <si>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</si>
  <si>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</si>
  <si>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</si>
  <si>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</si>
  <si>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</si>
  <si>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</si>
  <si>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</si>
  <si>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</si>
  <si>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</si>
  <si>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</si>
  <si>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</si>
  <si>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</si>
  <si>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</si>
  <si>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</si>
  <si>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</si>
  <si>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</si>
  <si>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</si>
  <si>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</si>
  <si>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</si>
  <si>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</si>
  <si>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</si>
  <si>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</si>
  <si>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</si>
  <si>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</si>
  <si>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</si>
  <si>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</si>
  <si>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</si>
  <si>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</si>
  <si>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</si>
  <si>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</si>
  <si>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</si>
  <si>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</si>
  <si>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</si>
  <si>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</si>
  <si>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</si>
  <si>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</si>
  <si>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</si>
  <si>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</si>
  <si>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</si>
  <si>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</si>
  <si>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</si>
  <si>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</si>
  <si>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</si>
  <si>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</si>
  <si>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</si>
  <si>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</si>
  <si>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</si>
  <si>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</si>
  <si>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</si>
  <si>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</si>
  <si>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</si>
  <si>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</si>
  <si>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</si>
  <si>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</si>
  <si>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</si>
  <si>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</si>
  <si>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</si>
  <si>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</si>
  <si>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</si>
  <si>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</si>
  <si>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</si>
  <si>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</si>
  <si>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</si>
  <si>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</si>
  <si>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</si>
  <si>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</si>
  <si>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</si>
  <si>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</si>
  <si>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</si>
  <si>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</si>
  <si>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</si>
  <si>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</si>
  <si>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</si>
  <si>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</si>
  <si>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</si>
  <si>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</si>
  <si>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</si>
  <si>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</si>
  <si>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</si>
  <si>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</si>
  <si>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</si>
  <si>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</si>
  <si>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</si>
  <si>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</si>
  <si>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</si>
  <si>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</si>
  <si>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</si>
  <si>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</si>
  <si>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</si>
  <si>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</si>
  <si>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</si>
  <si>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</si>
  <si>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</si>
  <si>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</si>
  <si>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</si>
  <si>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</si>
  <si>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</si>
  <si>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</si>
  <si>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</si>
  <si>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</si>
  <si>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</si>
  <si>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</si>
  <si>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</si>
  <si>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</si>
  <si>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</si>
  <si>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</si>
  <si>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</si>
  <si>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</si>
  <si>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</si>
  <si>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</si>
  <si>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</si>
  <si>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</si>
  <si>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</si>
  <si>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</si>
  <si>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</si>
  <si>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</si>
  <si>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</si>
  <si>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</si>
  <si>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</si>
  <si>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</si>
  <si>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</si>
  <si>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</si>
  <si>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</si>
  <si>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</si>
  <si>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</si>
  <si>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</si>
  <si>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</si>
  <si>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</si>
  <si>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</si>
  <si>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</si>
  <si>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</si>
  <si>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</si>
  <si>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</si>
  <si>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</si>
  <si>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</si>
  <si>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</si>
  <si>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</si>
  <si>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</si>
  <si>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</si>
  <si>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</si>
  <si>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</si>
  <si>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</si>
  <si>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</si>
  <si>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</si>
  <si>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</si>
  <si>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</si>
  <si>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</si>
  <si>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</si>
  <si>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</si>
  <si>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</si>
  <si>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</si>
  <si>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</si>
  <si>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</si>
  <si>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</si>
  <si>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</si>
  <si>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</si>
  <si>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</si>
  <si>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</si>
  <si>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</si>
  <si>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</si>
  <si>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</si>
  <si>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</si>
  <si>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</si>
  <si>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</si>
  <si>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</si>
  <si>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</si>
  <si>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</si>
  <si>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</si>
  <si>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</si>
  <si>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</si>
  <si>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</si>
  <si>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</si>
  <si>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</si>
  <si>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</si>
  <si>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</si>
  <si>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</si>
  <si>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</si>
  <si>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</si>
  <si>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</si>
  <si>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</si>
  <si>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</si>
  <si>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</si>
  <si>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</si>
  <si>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</si>
  <si>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</si>
  <si>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</si>
  <si>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</si>
  <si>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</si>
  <si>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</si>
  <si>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</si>
  <si>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</si>
  <si>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</si>
  <si>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</si>
  <si>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</si>
  <si>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</si>
  <si>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</si>
  <si>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</si>
  <si>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</si>
  <si>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</si>
  <si>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</si>
  <si>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</si>
  <si>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</si>
  <si>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</si>
  <si>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</si>
  <si>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</si>
  <si>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</si>
  <si>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</si>
  <si>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</si>
  <si>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</si>
  <si>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</si>
  <si>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</si>
  <si>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</si>
  <si>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</si>
  <si>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</si>
  <si>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</si>
  <si>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</si>
  <si>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</si>
  <si>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</si>
  <si>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</si>
  <si>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</si>
  <si>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</si>
  <si>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</si>
  <si>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</si>
  <si>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</si>
  <si>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</si>
  <si>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</si>
  <si>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</si>
  <si>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</si>
  <si>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</si>
  <si>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</si>
  <si>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</si>
  <si>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</si>
  <si>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</si>
  <si>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</si>
  <si>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</si>
  <si>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</si>
  <si>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</si>
  <si>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</si>
  <si>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</si>
  <si>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</si>
  <si>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</si>
  <si>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</si>
  <si>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</si>
  <si>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</si>
  <si>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</si>
  <si>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</si>
  <si>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</si>
  <si>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</si>
  <si>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</si>
  <si>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</si>
  <si>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</si>
  <si>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</si>
  <si>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</si>
  <si>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</si>
  <si>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</si>
  <si>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</si>
  <si>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</si>
  <si>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</si>
  <si>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</si>
  <si>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</si>
  <si>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</si>
  <si>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</si>
  <si>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</si>
  <si>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</si>
  <si>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</si>
  <si>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</si>
  <si>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</si>
  <si>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</si>
  <si>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</si>
  <si>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</si>
  <si>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</si>
  <si>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</si>
  <si>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</si>
  <si>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</si>
  <si>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</si>
  <si>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</si>
  <si>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</si>
  <si>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</si>
  <si>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</si>
  <si>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</si>
  <si>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</si>
  <si>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</si>
  <si>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</si>
  <si>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</si>
  <si>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</si>
  <si>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</si>
  <si>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</si>
  <si>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</si>
  <si>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</si>
  <si>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</si>
  <si>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</si>
  <si>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</si>
  <si>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</si>
  <si>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</si>
  <si>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</si>
  <si>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</si>
  <si>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</si>
  <si>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</si>
  <si>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</si>
  <si>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</si>
  <si>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</si>
  <si>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</si>
  <si>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</si>
  <si>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</si>
  <si>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</si>
  <si>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</si>
  <si>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</si>
  <si>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</si>
  <si>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</si>
  <si>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</si>
  <si>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</si>
  <si>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</si>
  <si>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</si>
  <si>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</si>
  <si>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</si>
  <si>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</si>
  <si>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</si>
  <si>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</si>
  <si>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</si>
  <si>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</si>
  <si>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</si>
  <si>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</si>
  <si>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</si>
  <si>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</si>
  <si>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</si>
  <si>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</si>
  <si>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</si>
  <si>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</si>
  <si>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</si>
  <si>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</si>
  <si>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</si>
  <si>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</si>
  <si>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</si>
  <si>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</si>
  <si>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</si>
  <si>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</si>
  <si>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</si>
  <si>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</si>
  <si>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</si>
  <si>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</si>
  <si>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</si>
  <si>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</si>
  <si>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</si>
  <si>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</si>
  <si>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</si>
  <si>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</si>
  <si>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</si>
  <si>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</si>
  <si>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</si>
  <si>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</si>
  <si>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</si>
  <si>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</si>
  <si>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</si>
  <si>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</si>
  <si>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</si>
  <si>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</si>
  <si>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</si>
  <si>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</si>
  <si>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</si>
  <si>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</si>
  <si>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</si>
  <si>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</si>
  <si>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</si>
  <si>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</si>
  <si>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</si>
  <si>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</si>
  <si>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</si>
  <si>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</si>
  <si>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</si>
  <si>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</si>
  <si>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</si>
  <si>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</si>
  <si>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</si>
  <si>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</si>
  <si>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</si>
  <si>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</si>
  <si>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</si>
  <si>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</si>
  <si>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</si>
  <si>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</si>
  <si>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</si>
  <si>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</si>
  <si>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</si>
  <si>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</si>
  <si>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</si>
  <si>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</si>
  <si>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</si>
  <si>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</si>
  <si>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</si>
  <si>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</si>
  <si>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</si>
  <si>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</si>
  <si>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</si>
  <si>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</si>
  <si>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</si>
  <si>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</si>
  <si>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</si>
  <si>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</si>
  <si>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</si>
  <si>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</si>
  <si>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</si>
  <si>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</si>
  <si>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</si>
  <si>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</si>
  <si>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</si>
  <si>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</si>
  <si>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</si>
  <si>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</si>
  <si>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</si>
  <si>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</si>
  <si>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</si>
  <si>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</si>
  <si>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</si>
  <si>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</si>
  <si>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</si>
  <si>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</si>
  <si>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</si>
  <si>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</si>
  <si>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</si>
  <si>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</si>
  <si>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</si>
  <si>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</si>
  <si>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</si>
  <si>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</si>
  <si>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</si>
  <si>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</si>
  <si>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</si>
  <si>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</si>
  <si>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</si>
  <si>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</si>
  <si>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</si>
  <si>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</si>
  <si>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</si>
  <si>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</si>
  <si>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</si>
  <si>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</si>
  <si>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</si>
  <si>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</si>
  <si>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</si>
  <si>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</si>
  <si>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</si>
  <si>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</si>
  <si>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</si>
  <si>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</si>
  <si>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</si>
  <si>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</si>
  <si>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</si>
  <si>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</si>
  <si>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</si>
  <si>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</si>
  <si>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</si>
  <si>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</si>
  <si>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</si>
  <si>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</si>
  <si>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</si>
  <si>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</si>
  <si>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</si>
  <si>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</si>
  <si>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</si>
  <si>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</si>
  <si>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</si>
  <si>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</si>
  <si>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</si>
  <si>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</si>
  <si>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</si>
  <si>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</si>
  <si>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</si>
  <si>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</si>
  <si>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</si>
  <si>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</si>
  <si>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</si>
  <si>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</si>
  <si>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</si>
  <si>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</si>
  <si>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</si>
  <si>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</si>
  <si>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</si>
  <si>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</si>
  <si>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</si>
  <si>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</si>
  <si>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</si>
  <si>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</si>
  <si>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</si>
  <si>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</si>
  <si>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</si>
  <si>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</si>
  <si>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</si>
  <si>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</si>
  <si>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</si>
  <si>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</si>
  <si>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</si>
  <si>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</si>
  <si>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</si>
  <si>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</si>
  <si>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</si>
  <si>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</si>
  <si>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</si>
  <si>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</si>
  <si>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</si>
  <si>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</si>
  <si>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</si>
  <si>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</si>
  <si>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</si>
  <si>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</si>
  <si>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</si>
  <si>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</si>
  <si>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</si>
  <si>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</si>
  <si>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</si>
  <si>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</si>
  <si>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</si>
  <si>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</si>
  <si>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</si>
  <si>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</si>
  <si>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</si>
  <si>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</si>
  <si>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</si>
  <si>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</si>
  <si>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</si>
  <si>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</si>
  <si>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</si>
  <si>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</si>
  <si>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</si>
  <si>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</si>
  <si>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</si>
  <si>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</si>
  <si>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</si>
  <si>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</si>
  <si>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</si>
  <si>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</si>
  <si>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</si>
  <si>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</si>
  <si>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</si>
  <si>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</si>
  <si>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</si>
  <si>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</si>
  <si>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</si>
  <si>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</si>
  <si>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</si>
  <si>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</si>
  <si>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</si>
  <si>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</si>
  <si>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</si>
  <si>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</si>
  <si>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</si>
  <si>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</si>
  <si>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</si>
  <si>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</si>
  <si>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</si>
  <si>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</si>
  <si>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</si>
  <si>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</si>
  <si>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</si>
  <si>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</si>
  <si>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</si>
  <si>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</si>
  <si>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</si>
  <si>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</si>
  <si>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</si>
  <si>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</si>
  <si>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</si>
  <si>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</si>
  <si>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</si>
  <si>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</si>
  <si>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</si>
  <si>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</si>
  <si>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</si>
  <si>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</si>
  <si>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</si>
  <si>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</si>
  <si>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</si>
  <si>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</si>
  <si>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</si>
  <si>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</si>
  <si>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</si>
  <si>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</si>
  <si>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</si>
  <si>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</si>
  <si>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</si>
  <si>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</si>
  <si>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</si>
  <si>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</si>
  <si>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</si>
  <si>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</si>
  <si>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</si>
  <si>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</si>
  <si>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</si>
  <si>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</si>
  <si>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</si>
  <si>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</si>
  <si>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</si>
  <si>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</si>
  <si>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</si>
  <si>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</si>
  <si>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</si>
  <si>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</si>
  <si>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</si>
  <si>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</si>
  <si>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</si>
  <si>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</si>
  <si>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</si>
  <si>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</si>
  <si>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</si>
  <si>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</si>
  <si>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</si>
  <si>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</si>
  <si>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</si>
  <si>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</si>
  <si>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</si>
  <si>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</si>
  <si>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</si>
  <si>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</si>
  <si>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</si>
  <si>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</si>
  <si>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</si>
  <si>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</si>
  <si>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</si>
  <si>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</si>
  <si>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</si>
  <si>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</si>
  <si>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</si>
  <si>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</si>
  <si>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</si>
  <si>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</si>
  <si>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</si>
  <si>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</si>
  <si>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</si>
  <si>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</si>
  <si>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</si>
  <si>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</si>
  <si>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</si>
  <si>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</si>
  <si>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</si>
  <si>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</si>
  <si>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</si>
  <si>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</si>
  <si>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</si>
  <si>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</si>
  <si>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</si>
  <si>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</si>
  <si>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</si>
  <si>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</si>
  <si>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</si>
  <si>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</si>
  <si>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</si>
  <si>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</si>
  <si>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</si>
  <si>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</si>
  <si>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</si>
  <si>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</si>
  <si>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</si>
  <si>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</si>
  <si>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</si>
  <si>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</si>
  <si>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</si>
  <si>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</si>
  <si>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</si>
  <si>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</si>
  <si>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</si>
  <si>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</si>
  <si>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</si>
  <si>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</si>
  <si>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</si>
  <si>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</si>
  <si>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</si>
  <si>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</si>
  <si>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</si>
  <si>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</si>
  <si>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</si>
  <si>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</si>
  <si>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</si>
  <si>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</si>
  <si>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</si>
  <si>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</si>
  <si>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</si>
  <si>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</si>
  <si>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</si>
  <si>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</si>
  <si>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</si>
  <si>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</si>
  <si>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</si>
  <si>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</si>
  <si>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</si>
  <si>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</si>
  <si>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</si>
  <si>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</si>
  <si>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</si>
  <si>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</si>
  <si>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</si>
  <si>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</si>
  <si>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</si>
  <si>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</si>
  <si>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</si>
  <si>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</si>
  <si>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</si>
  <si>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</si>
  <si>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</si>
  <si>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</si>
  <si>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</si>
  <si>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</si>
  <si>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</si>
  <si>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</si>
  <si>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</si>
  <si>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</si>
  <si>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</si>
  <si>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</si>
  <si>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</si>
  <si>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</si>
  <si>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</si>
  <si>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</si>
  <si>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</si>
  <si>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</si>
  <si>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</si>
  <si>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</si>
  <si>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</si>
  <si>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</si>
  <si>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</si>
  <si>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</si>
  <si>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</si>
  <si>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</si>
  <si>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</si>
  <si>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</si>
  <si>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</si>
  <si>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</si>
  <si>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</si>
  <si>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</si>
  <si>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</si>
  <si>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</si>
  <si>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</si>
  <si>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</si>
  <si>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</si>
  <si>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</si>
  <si>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</si>
  <si>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</si>
  <si>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</si>
  <si>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</si>
  <si>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</si>
  <si>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</si>
  <si>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</si>
  <si>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</si>
  <si>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</si>
  <si>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</si>
  <si>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</si>
  <si>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</si>
  <si>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</si>
  <si>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</si>
  <si>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</si>
  <si>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</si>
  <si>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</si>
  <si>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</si>
  <si>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</si>
  <si>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</si>
  <si>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</si>
  <si>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</si>
  <si>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</si>
  <si>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</si>
  <si>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</si>
  <si>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</si>
  <si>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</si>
  <si>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</si>
  <si>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</si>
  <si>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</si>
  <si>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</si>
  <si>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</si>
  <si>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</si>
  <si>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</si>
  <si>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</si>
  <si>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</si>
  <si>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</si>
  <si>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</si>
  <si>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</si>
  <si>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</si>
  <si>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</si>
  <si>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</si>
  <si>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</si>
  <si>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</si>
  <si>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</si>
  <si>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</si>
  <si>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</si>
  <si>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</si>
  <si>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</si>
  <si>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</si>
  <si>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</si>
  <si>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</si>
  <si>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</si>
  <si>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</si>
  <si>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</si>
  <si>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</si>
  <si>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</si>
  <si>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</si>
  <si>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</si>
  <si>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</si>
  <si>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</si>
  <si>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</si>
  <si>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</si>
  <si>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</si>
  <si>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</si>
  <si>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</si>
  <si>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</si>
  <si>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</si>
  <si>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</si>
  <si>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</si>
  <si>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</si>
  <si>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</si>
  <si>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</si>
  <si>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</si>
  <si>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</si>
  <si>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</si>
  <si>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</si>
  <si>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</si>
  <si>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</si>
  <si>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</si>
  <si>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</si>
  <si>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</si>
  <si>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</si>
  <si>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</si>
  <si>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</si>
  <si>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</si>
  <si>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</si>
  <si>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</si>
  <si>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</si>
  <si>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</si>
  <si>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</si>
  <si>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</si>
  <si>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</si>
  <si>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</si>
  <si>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</si>
  <si>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</si>
  <si>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</si>
  <si>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</si>
  <si>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</si>
  <si>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</si>
  <si>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</si>
  <si>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</si>
  <si>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</si>
  <si>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</si>
  <si>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</si>
  <si>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</si>
  <si>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</si>
  <si>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</si>
  <si>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</si>
  <si>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</si>
  <si>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</si>
  <si>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</si>
  <si>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</si>
  <si>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</si>
  <si>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</si>
  <si>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</si>
  <si>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</si>
  <si>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</si>
  <si>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</si>
  <si>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</si>
  <si>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</si>
  <si>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</si>
  <si>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</si>
  <si>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</si>
  <si>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</si>
  <si>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</si>
  <si>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</si>
  <si>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</si>
  <si>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</si>
  <si>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</si>
  <si>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</si>
  <si>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</si>
  <si>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</si>
  <si>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</si>
  <si>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</si>
  <si>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</si>
  <si>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</si>
  <si>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</si>
  <si>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</si>
  <si>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</si>
  <si>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</si>
  <si>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</si>
  <si>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</si>
  <si>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</si>
  <si>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</si>
  <si>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</si>
  <si>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</si>
  <si>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</si>
  <si>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</si>
  <si>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</si>
  <si>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</si>
  <si>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</si>
  <si>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</si>
  <si>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</si>
  <si>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</si>
  <si>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</si>
  <si>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</si>
  <si>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</si>
  <si>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</si>
  <si>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</si>
  <si>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</si>
  <si>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</si>
  <si>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</si>
  <si>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</si>
  <si>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</si>
  <si>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</si>
  <si>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</si>
  <si>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</si>
  <si>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</si>
  <si>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</si>
  <si>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</si>
  <si>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</si>
  <si>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</si>
  <si>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</si>
  <si>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</si>
  <si>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</si>
  <si>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</si>
  <si>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</si>
  <si>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</si>
  <si>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</si>
  <si>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</si>
  <si>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</si>
  <si>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</si>
  <si>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</si>
  <si>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</si>
  <si>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</si>
  <si>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</si>
  <si>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</si>
  <si>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</si>
  <si>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</si>
  <si>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</si>
  <si>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</si>
  <si>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</si>
  <si>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</si>
  <si>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</si>
  <si>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</si>
  <si>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</si>
  <si>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</si>
  <si>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</si>
  <si>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</si>
  <si>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</si>
  <si>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</si>
  <si>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</si>
  <si>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</si>
  <si>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</si>
  <si>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</si>
  <si>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</si>
  <si>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</si>
  <si>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</si>
  <si>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</si>
  <si>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</si>
  <si>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</si>
  <si>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</si>
  <si>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</si>
  <si>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</si>
  <si>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</si>
  <si>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</si>
  <si>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</si>
  <si>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</si>
  <si>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</si>
  <si>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</si>
  <si>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</si>
  <si>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</si>
  <si>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</si>
  <si>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</si>
  <si>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</si>
  <si>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</si>
  <si>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</si>
  <si>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</si>
  <si>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</si>
  <si>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</si>
  <si>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</si>
  <si>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</si>
  <si>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</si>
  <si>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</si>
  <si>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</si>
  <si>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</si>
  <si>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</si>
  <si>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</si>
  <si>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</si>
  <si>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</si>
  <si>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</si>
  <si>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</si>
  <si>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</si>
  <si>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</si>
  <si>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</si>
  <si>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</si>
  <si>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</si>
  <si>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</si>
  <si>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</si>
  <si>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</si>
  <si>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</si>
  <si>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</si>
  <si>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</si>
  <si>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</si>
  <si>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</si>
  <si>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</si>
  <si>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</si>
  <si>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</si>
  <si>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</si>
  <si>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</si>
  <si>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</si>
  <si>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</si>
  <si>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</si>
  <si>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</si>
  <si>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</si>
  <si>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</si>
  <si>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</si>
  <si>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</si>
  <si>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</si>
  <si>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</si>
  <si>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</si>
  <si>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</si>
  <si>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</si>
  <si>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</si>
  <si>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</si>
  <si>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</si>
  <si>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</si>
  <si>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</si>
  <si>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</si>
  <si>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</si>
  <si>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</si>
  <si>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</si>
  <si>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</si>
  <si>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</si>
  <si>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</si>
  <si>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</si>
  <si>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</si>
  <si>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</si>
  <si>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</si>
  <si>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</si>
  <si>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</si>
  <si>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</si>
  <si>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</si>
  <si>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</si>
  <si>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</si>
  <si>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</si>
  <si>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</si>
  <si>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</si>
  <si>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</si>
  <si>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</si>
  <si>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</si>
  <si>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</si>
  <si>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</si>
  <si>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</si>
  <si>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</si>
  <si>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</si>
  <si>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</si>
  <si>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</si>
  <si>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</si>
  <si>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</si>
  <si>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</si>
  <si>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</si>
  <si>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</si>
  <si>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</si>
  <si>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</si>
  <si>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</si>
  <si>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</si>
  <si>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</si>
  <si>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</si>
  <si>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</si>
  <si>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</si>
  <si>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</si>
  <si>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</si>
  <si>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</si>
  <si>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</si>
  <si>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</si>
  <si>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</si>
  <si>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</si>
  <si>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</si>
  <si>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</si>
  <si>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</si>
  <si>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</si>
  <si>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</si>
  <si>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</si>
  <si>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</si>
  <si>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</si>
  <si>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</si>
  <si>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</si>
  <si>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</si>
  <si>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</si>
  <si>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</si>
  <si>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</si>
  <si>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</si>
  <si>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</si>
  <si>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</si>
  <si>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</si>
  <si>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</si>
  <si>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</si>
  <si>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</si>
  <si>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</si>
  <si>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</si>
  <si>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</si>
  <si>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</si>
  <si>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</si>
  <si>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</si>
  <si>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</si>
  <si>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</si>
  <si>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</si>
  <si>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</si>
  <si>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</si>
  <si>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</si>
  <si>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</si>
  <si>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</si>
  <si>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</si>
  <si>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</si>
  <si>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</si>
  <si>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</si>
  <si>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</si>
  <si>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</si>
  <si>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</si>
  <si>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</si>
  <si>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</si>
  <si>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</si>
  <si>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</si>
  <si>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</si>
  <si>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</si>
  <si>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</si>
  <si>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</si>
  <si>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</si>
  <si>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</si>
  <si>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</si>
  <si>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</si>
  <si>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</si>
  <si>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</si>
  <si>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</si>
  <si>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</si>
  <si>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</si>
  <si>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</si>
  <si>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</si>
  <si>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</si>
  <si>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</si>
  <si>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</si>
  <si>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</si>
  <si>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</si>
  <si>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</si>
  <si>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</si>
  <si>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</si>
  <si>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</si>
  <si>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</si>
  <si>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</si>
  <si>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</si>
  <si>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</si>
  <si>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</si>
  <si>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</si>
  <si>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</si>
  <si>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</si>
  <si>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</si>
  <si>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</si>
  <si>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</si>
  <si>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</si>
  <si>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</si>
  <si>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</si>
  <si>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</si>
  <si>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</si>
  <si>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</si>
  <si>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</si>
  <si>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</si>
  <si>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</si>
  <si>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</si>
  <si>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</si>
  <si>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</si>
  <si>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</si>
  <si>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</si>
  <si>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</si>
  <si>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</si>
  <si>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</si>
  <si>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</si>
  <si>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</si>
  <si>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</si>
  <si>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</si>
  <si>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</si>
  <si>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</si>
  <si>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</si>
  <si>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</si>
  <si>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</si>
  <si>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</si>
  <si>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</si>
  <si>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</si>
  <si>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</si>
  <si>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</si>
  <si>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</si>
  <si>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</si>
  <si>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</si>
  <si>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</si>
  <si>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</si>
  <si>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</si>
  <si>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</si>
  <si>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</si>
  <si>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</si>
  <si>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</si>
  <si>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</si>
  <si>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</si>
  <si>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</si>
  <si>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</si>
  <si>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</si>
  <si>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</si>
  <si>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</si>
  <si>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</si>
  <si>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</si>
  <si>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</si>
  <si>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</si>
  <si>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</si>
  <si>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</si>
  <si>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</si>
  <si>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</si>
  <si>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</si>
  <si>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</si>
  <si>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</si>
  <si>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</si>
  <si>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</si>
  <si>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</si>
  <si>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</si>
  <si>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</si>
  <si>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</si>
  <si>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</si>
  <si>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</si>
  <si>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</si>
  <si>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</si>
  <si>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</si>
  <si>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</si>
  <si>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</si>
  <si>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</si>
  <si>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</si>
  <si>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</si>
  <si>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</si>
  <si>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</si>
  <si>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</si>
  <si>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</si>
  <si>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</si>
  <si>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</si>
  <si>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</si>
  <si>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</si>
  <si>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</si>
  <si>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</si>
  <si>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</si>
  <si>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</si>
  <si>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</si>
  <si>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</si>
  <si>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</si>
  <si>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</si>
  <si>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</si>
  <si>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</si>
  <si>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</si>
  <si>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</si>
  <si>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</si>
  <si>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</si>
  <si>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</si>
  <si>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</si>
  <si>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</si>
  <si>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</si>
  <si>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</si>
  <si>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</si>
  <si>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</si>
  <si>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</si>
  <si>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</si>
  <si>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</si>
  <si>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</si>
  <si>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</si>
  <si>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</si>
  <si>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</si>
  <si>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</si>
  <si>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</si>
  <si>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</si>
  <si>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</si>
  <si>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</si>
  <si>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</si>
  <si>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</si>
  <si>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</si>
  <si>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</si>
  <si>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</si>
  <si>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</si>
  <si>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</si>
  <si>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</si>
  <si>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</si>
  <si>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</si>
  <si>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</si>
  <si>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</si>
  <si>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</si>
  <si>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</si>
  <si>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</si>
  <si>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</si>
  <si>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</si>
  <si>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</si>
  <si>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</si>
  <si>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</si>
  <si>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</si>
  <si>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</si>
  <si>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</si>
  <si>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</si>
  <si>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</si>
  <si>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</si>
  <si>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</si>
  <si>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</si>
  <si>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</si>
  <si>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</si>
  <si>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</si>
  <si>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</si>
  <si>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</si>
  <si>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</si>
  <si>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</si>
  <si>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</si>
  <si>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</si>
  <si>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</si>
  <si>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</si>
  <si>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</si>
  <si>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</si>
  <si>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</si>
  <si>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</si>
  <si>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</si>
  <si>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</si>
  <si>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</si>
  <si>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</si>
  <si>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</si>
  <si>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</si>
  <si>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</si>
  <si>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</si>
  <si>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</si>
  <si>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</si>
  <si>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</si>
  <si>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</si>
  <si>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</si>
  <si>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</si>
  <si>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</si>
  <si>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</si>
  <si>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</si>
  <si>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</si>
  <si>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</si>
  <si>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</si>
  <si>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</si>
  <si>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</si>
  <si>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</si>
  <si>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</si>
  <si>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</si>
  <si>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</si>
  <si>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</si>
  <si>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</si>
  <si>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</si>
  <si>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</si>
  <si>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</si>
  <si>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</si>
  <si>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</si>
  <si>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</si>
  <si>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</si>
  <si>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</si>
  <si>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</si>
  <si>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</si>
  <si>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</si>
  <si>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</si>
  <si>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</si>
  <si>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</si>
  <si>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</si>
  <si>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</si>
  <si>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</si>
  <si>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</si>
  <si>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</si>
  <si>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</si>
  <si>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</si>
  <si>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</si>
  <si>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</si>
  <si>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</si>
  <si>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</si>
  <si>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</si>
  <si>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</si>
  <si>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</si>
  <si>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</si>
  <si>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</si>
  <si>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</si>
  <si>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</si>
  <si>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</si>
  <si>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</si>
  <si>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</si>
  <si>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</si>
  <si>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</si>
  <si>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</si>
  <si>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</si>
  <si>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</si>
  <si>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</si>
  <si>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</si>
  <si>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</si>
  <si>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</si>
  <si>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</si>
  <si>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</si>
  <si>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</si>
  <si>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</si>
  <si>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</si>
  <si>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</si>
  <si>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</si>
  <si>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</si>
  <si>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</si>
  <si>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</si>
  <si>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</si>
  <si>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</si>
  <si>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</si>
  <si>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</si>
  <si>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</si>
  <si>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</si>
  <si>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</si>
  <si>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</si>
  <si>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</si>
  <si>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</si>
  <si>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</si>
  <si>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</si>
  <si>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</si>
  <si>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</si>
  <si>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</si>
  <si>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</si>
  <si>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</si>
  <si>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</si>
  <si>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</si>
  <si>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</si>
  <si>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</si>
  <si>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</si>
  <si>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</si>
  <si>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</si>
  <si>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</si>
  <si>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</si>
  <si>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</si>
  <si>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</si>
  <si>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</si>
  <si>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</si>
  <si>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</si>
  <si>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</si>
  <si>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</si>
  <si>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</si>
  <si>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</si>
  <si>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</si>
  <si>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</si>
  <si>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</si>
  <si>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</si>
  <si>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</si>
  <si>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</si>
  <si>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</si>
  <si>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</si>
  <si>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</si>
  <si>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</si>
  <si>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</si>
  <si>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</si>
  <si>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</si>
  <si>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</si>
  <si>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</si>
  <si>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</si>
  <si>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</si>
  <si>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</si>
  <si>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</si>
  <si>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</si>
  <si>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</si>
  <si>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</si>
  <si>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</si>
  <si>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</si>
  <si>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</si>
  <si>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</si>
  <si>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</si>
  <si>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</si>
  <si>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</si>
  <si>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</si>
  <si>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</si>
  <si>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</si>
  <si>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</si>
  <si>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</si>
  <si>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</si>
  <si>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</si>
  <si>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</si>
  <si>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</si>
  <si>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</si>
  <si>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</si>
  <si>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</si>
  <si>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</si>
  <si>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</si>
  <si>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</si>
  <si>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</si>
  <si>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</si>
  <si>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</si>
  <si>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</si>
  <si>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</si>
  <si>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</si>
  <si>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</si>
  <si>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</si>
  <si>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</si>
  <si>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</si>
  <si>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</si>
  <si>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</si>
  <si>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</si>
  <si>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</si>
  <si>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</si>
  <si>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</si>
  <si>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</si>
  <si>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</si>
  <si>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</si>
  <si>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</si>
  <si>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</si>
  <si>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</si>
  <si>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</si>
  <si>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</si>
  <si>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</si>
  <si>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</si>
  <si>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</si>
  <si>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</si>
  <si>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</si>
  <si>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</si>
  <si>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</si>
  <si>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</si>
  <si>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</si>
  <si>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</si>
  <si>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</si>
  <si>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</si>
  <si>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</si>
  <si>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</si>
  <si>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</si>
  <si>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</si>
  <si>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</si>
  <si>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</si>
  <si>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</si>
  <si>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</si>
  <si>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</si>
  <si>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</si>
  <si>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</si>
  <si>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</si>
  <si>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</si>
  <si>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</si>
  <si>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</si>
  <si>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</si>
  <si>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</si>
  <si>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</si>
  <si>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</si>
  <si>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</si>
  <si>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</si>
  <si>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</si>
  <si>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</si>
  <si>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</si>
  <si>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</si>
  <si>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</si>
  <si>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</si>
  <si>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</si>
  <si>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</si>
  <si>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</si>
  <si>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</si>
  <si>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</si>
  <si>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</si>
  <si>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</si>
  <si>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</si>
  <si>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</si>
  <si>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</si>
  <si>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</si>
  <si>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</si>
  <si>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</si>
  <si>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</si>
  <si>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</si>
  <si>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</si>
  <si>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</si>
  <si>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</si>
  <si>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</si>
  <si>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</si>
  <si>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</si>
  <si>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</si>
  <si>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</si>
  <si>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</si>
  <si>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</si>
  <si>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</si>
  <si>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</si>
  <si>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</si>
  <si>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</si>
  <si>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</si>
  <si>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</si>
  <si>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</si>
  <si>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</si>
  <si>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</si>
  <si>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</si>
  <si>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</si>
  <si>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</si>
  <si>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</si>
  <si>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</si>
  <si>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</si>
  <si>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</si>
  <si>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</si>
  <si>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</si>
  <si>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</si>
  <si>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</si>
  <si>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</si>
  <si>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</si>
  <si>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</si>
  <si>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</si>
  <si>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</si>
  <si>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</si>
  <si>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</si>
  <si>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</si>
  <si>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</si>
  <si>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</si>
  <si>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</si>
  <si>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</si>
  <si>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</si>
  <si>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</si>
  <si>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</si>
  <si>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</si>
  <si>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</si>
  <si>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</si>
  <si>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</si>
  <si>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</si>
  <si>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</si>
  <si>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</si>
  <si>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</si>
  <si>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</si>
  <si>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</si>
  <si>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</si>
  <si>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</si>
  <si>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</si>
  <si>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</si>
  <si>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</si>
  <si>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</si>
  <si>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</si>
  <si>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</si>
  <si>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</si>
  <si>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</si>
  <si>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</si>
  <si>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</si>
  <si>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</si>
  <si>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</si>
  <si>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</si>
  <si>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</si>
  <si>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</si>
  <si>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</si>
  <si>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</si>
  <si>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</si>
  <si>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</si>
  <si>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</si>
  <si>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</si>
  <si>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</si>
  <si>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</si>
  <si>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</si>
  <si>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</si>
  <si>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</si>
  <si>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</si>
  <si>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</si>
  <si>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</si>
  <si>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</si>
  <si>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</si>
  <si>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</si>
  <si>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</si>
  <si>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</si>
  <si>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</si>
  <si>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</si>
  <si>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</si>
  <si>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</si>
  <si>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</si>
  <si>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</si>
  <si>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</si>
  <si>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</si>
  <si>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</si>
  <si>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</si>
  <si>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</si>
  <si>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</si>
  <si>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</si>
  <si>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</si>
  <si>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</si>
  <si>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</si>
  <si>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</si>
  <si>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</si>
  <si>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</si>
  <si>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</si>
  <si>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</si>
  <si>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</si>
  <si>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</si>
  <si>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</si>
  <si>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</si>
  <si>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</si>
  <si>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</si>
  <si>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</si>
  <si>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</si>
  <si>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</si>
  <si>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</si>
  <si>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</si>
  <si>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</si>
  <si>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</si>
  <si>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</si>
  <si>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</si>
  <si>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</si>
  <si>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</si>
  <si>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</si>
  <si>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</si>
  <si>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</si>
  <si>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</si>
  <si>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</si>
  <si>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</si>
  <si>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</si>
  <si>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</si>
  <si>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</si>
  <si>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</si>
  <si>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</si>
  <si>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</si>
  <si>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</si>
  <si>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</si>
  <si>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</si>
  <si>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</si>
  <si>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</si>
  <si>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</si>
  <si>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</si>
  <si>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</si>
  <si>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</si>
  <si>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</si>
  <si>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</si>
  <si>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</si>
  <si>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</si>
  <si>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</si>
  <si>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</si>
  <si>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</si>
  <si>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</si>
  <si>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</si>
  <si>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</si>
  <si>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</si>
  <si>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</si>
  <si>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</si>
  <si>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</si>
  <si>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</si>
  <si>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</si>
  <si>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</si>
  <si>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</si>
  <si>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</si>
  <si>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</si>
  <si>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</si>
  <si>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</si>
  <si>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</si>
  <si>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</si>
  <si>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</si>
  <si>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</si>
  <si>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</si>
  <si>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</si>
  <si>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</si>
  <si>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</si>
  <si>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</si>
  <si>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</si>
  <si>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</si>
  <si>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</si>
  <si>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</si>
  <si>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</si>
  <si>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</si>
  <si>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</si>
  <si>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</si>
  <si>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</si>
  <si>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</si>
  <si>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</si>
  <si>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</si>
  <si>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</si>
  <si>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</si>
  <si>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</si>
  <si>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</si>
  <si>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</si>
  <si>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</si>
  <si>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</si>
  <si>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</si>
  <si>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</si>
  <si>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</si>
  <si>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</si>
  <si>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</si>
  <si>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</si>
  <si>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</si>
  <si>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</si>
  <si>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</si>
  <si>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</si>
  <si>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</si>
  <si>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</si>
  <si>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</si>
  <si>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</si>
  <si>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</si>
  <si>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</si>
  <si>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</si>
  <si>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</si>
  <si>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</si>
  <si>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</si>
  <si>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</si>
  <si>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</si>
  <si>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</si>
  <si>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</si>
  <si>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</si>
  <si>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</si>
  <si>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</si>
  <si>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</si>
  <si>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</si>
  <si>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</si>
  <si>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</si>
  <si>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</si>
  <si>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</si>
  <si>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</si>
  <si>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</si>
  <si>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</si>
  <si>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</si>
  <si>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</si>
  <si>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</si>
  <si>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</si>
  <si>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</si>
  <si>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</si>
  <si>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</si>
  <si>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</si>
  <si>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</si>
  <si>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</si>
  <si>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</si>
  <si>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</si>
  <si>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</si>
  <si>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</si>
  <si>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</si>
  <si>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</si>
  <si>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</si>
  <si>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</si>
  <si>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</si>
  <si>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</si>
  <si>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</si>
  <si>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</si>
  <si>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</si>
  <si>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</si>
  <si>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</si>
  <si>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</si>
  <si>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</si>
  <si>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</si>
  <si>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</si>
  <si>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</si>
  <si>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</si>
  <si>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</si>
  <si>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</si>
  <si>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</si>
  <si>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</si>
  <si>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</si>
  <si>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</si>
  <si>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</si>
  <si>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</si>
  <si>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</si>
  <si>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</si>
  <si>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</si>
  <si>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</si>
  <si>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</si>
  <si>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</si>
  <si>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</si>
  <si>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</si>
  <si>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</si>
  <si>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</si>
  <si>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</si>
  <si>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</si>
  <si>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</si>
  <si>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</si>
  <si>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</si>
  <si>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</si>
  <si>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</si>
  <si>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</si>
  <si>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</si>
  <si>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</si>
  <si>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</si>
  <si>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</si>
  <si>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</si>
  <si>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</si>
  <si>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</si>
  <si>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</si>
  <si>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</si>
  <si>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</si>
  <si>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</si>
  <si>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</si>
  <si>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</si>
  <si>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</si>
  <si>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</si>
  <si>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</si>
  <si>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</si>
  <si>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</si>
  <si>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</si>
  <si>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</si>
  <si>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</si>
  <si>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</si>
  <si>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</si>
  <si>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</si>
  <si>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</si>
  <si>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</si>
  <si>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</si>
  <si>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</si>
  <si>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</si>
  <si>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</si>
  <si>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</si>
  <si>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</si>
  <si>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</si>
  <si>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</si>
  <si>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</si>
  <si>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</si>
  <si>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</si>
  <si>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</si>
  <si>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</si>
  <si>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</si>
  <si>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</si>
  <si>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</si>
  <si>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</si>
  <si>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</si>
  <si>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</si>
  <si>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</si>
  <si>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</si>
  <si>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</si>
  <si>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</si>
  <si>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</si>
  <si>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</si>
  <si>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</si>
  <si>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</si>
  <si>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</si>
  <si>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</si>
  <si>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</si>
  <si>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</si>
  <si>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</si>
  <si>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</si>
  <si>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</si>
  <si>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</si>
  <si>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</si>
  <si>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</si>
  <si>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</si>
  <si>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</si>
  <si>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</si>
  <si>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</si>
  <si>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</si>
  <si>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</si>
  <si>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</si>
  <si>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</si>
  <si>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</si>
  <si>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</si>
  <si>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</si>
  <si>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</si>
  <si>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</si>
  <si>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</si>
  <si>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</si>
  <si>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</si>
  <si>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</si>
  <si>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</si>
  <si>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</si>
  <si>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</si>
  <si>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</si>
  <si>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</si>
  <si>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</si>
  <si>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</si>
  <si>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</si>
  <si>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</si>
  <si>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</si>
  <si>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</si>
  <si>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</si>
  <si>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</si>
  <si>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</si>
  <si>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</si>
  <si>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</si>
  <si>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</si>
  <si>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</si>
  <si>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</si>
  <si>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</si>
  <si>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</si>
  <si>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</si>
  <si>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</si>
  <si>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</si>
  <si>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</si>
  <si>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</si>
  <si>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</si>
  <si>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</si>
  <si>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</si>
  <si>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</si>
  <si>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</si>
  <si>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</si>
  <si>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</si>
  <si>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</si>
  <si>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</si>
  <si>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</si>
  <si>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</si>
  <si>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</si>
  <si>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</si>
  <si>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</si>
  <si>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</si>
  <si>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</si>
  <si>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</si>
  <si>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</si>
  <si>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</si>
  <si>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</si>
  <si>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</si>
  <si>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</si>
  <si>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</si>
  <si>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</si>
  <si>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</si>
  <si>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</si>
  <si>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</si>
  <si>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</si>
  <si>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</si>
  <si>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</si>
  <si>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</si>
  <si>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</si>
  <si>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</si>
  <si>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</si>
  <si>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</si>
  <si>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</si>
  <si>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</si>
  <si>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</si>
  <si>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</si>
  <si>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</si>
  <si>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</si>
  <si>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</si>
  <si>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</si>
  <si>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</si>
  <si>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</si>
  <si>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</si>
  <si>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</si>
  <si>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</si>
  <si>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</si>
  <si>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</si>
  <si>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</si>
  <si>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</si>
  <si>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</si>
  <si>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</si>
  <si>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</si>
  <si>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</si>
  <si>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</si>
  <si>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</si>
  <si>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</si>
  <si>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</si>
  <si>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</si>
  <si>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</si>
  <si>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</si>
  <si>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</si>
  <si>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</si>
  <si>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</si>
  <si>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</si>
  <si>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</si>
  <si>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</si>
  <si>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</si>
  <si>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</si>
  <si>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</si>
  <si>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</si>
  <si>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</si>
  <si>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</si>
  <si>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</si>
  <si>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</si>
  <si>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</si>
  <si>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</si>
  <si>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</si>
  <si>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</si>
  <si>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</si>
  <si>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</si>
  <si>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</si>
  <si>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</si>
  <si>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</si>
  <si>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</si>
  <si>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</si>
  <si>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</si>
  <si>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</si>
  <si>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</si>
  <si>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</si>
  <si>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</si>
  <si>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</si>
  <si>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</si>
  <si>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</si>
  <si>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</si>
  <si>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</si>
  <si>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</si>
  <si>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</si>
  <si>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</si>
  <si>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</si>
  <si>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</si>
  <si>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</si>
  <si>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</si>
  <si>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</si>
  <si>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</si>
  <si>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</si>
  <si>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</si>
  <si>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</si>
  <si>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</si>
  <si>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</si>
  <si>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</si>
  <si>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</si>
  <si>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</si>
  <si>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</si>
  <si>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</si>
  <si>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</si>
  <si>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</si>
  <si>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</si>
  <si>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</si>
  <si>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</si>
  <si>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</si>
  <si>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</si>
  <si>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</si>
  <si>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</si>
  <si>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</si>
  <si>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</si>
  <si>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</si>
  <si>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</si>
  <si>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</si>
  <si>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</si>
  <si>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</si>
  <si>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</si>
  <si>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</si>
  <si>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</si>
  <si>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</si>
  <si>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</si>
  <si>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</si>
  <si>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</si>
  <si>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</si>
  <si>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</si>
  <si>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</si>
  <si>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</si>
  <si>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</si>
  <si>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</si>
  <si>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</si>
  <si>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</si>
  <si>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</si>
  <si>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</si>
  <si>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</si>
  <si>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</si>
  <si>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</si>
  <si>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</si>
  <si>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</si>
  <si>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</si>
  <si>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</si>
  <si>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</si>
  <si>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</si>
  <si>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</si>
  <si>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</si>
  <si>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</si>
  <si>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</si>
  <si>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</si>
  <si>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</si>
  <si>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</si>
  <si>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</si>
  <si>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</si>
  <si>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</si>
  <si>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</si>
  <si>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</si>
  <si>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</si>
  <si>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</si>
  <si>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</si>
  <si>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</si>
  <si>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</si>
  <si>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</si>
  <si>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</si>
  <si>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</si>
  <si>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</si>
  <si>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</si>
  <si>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</si>
  <si>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</si>
  <si>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</si>
  <si>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</si>
  <si>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</si>
  <si>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</si>
  <si>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</si>
  <si>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</si>
  <si>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</si>
  <si>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</si>
  <si>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</si>
  <si>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</si>
  <si>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</si>
  <si>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</si>
  <si>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</si>
  <si>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</si>
  <si>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</si>
  <si>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</si>
  <si>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</si>
  <si>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</si>
  <si>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</si>
  <si>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</si>
  <si>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</si>
  <si>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</si>
  <si>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</si>
  <si>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</si>
  <si>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</si>
  <si>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</si>
  <si>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</si>
  <si>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</si>
  <si>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</si>
  <si>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</si>
  <si>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</si>
  <si>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</si>
  <si>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</si>
  <si>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</si>
  <si>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</si>
  <si>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</si>
  <si>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</si>
  <si>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</si>
  <si>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</si>
  <si>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</si>
  <si>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</si>
  <si>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</si>
  <si>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</si>
  <si>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</si>
  <si>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</si>
  <si>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</si>
  <si>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</si>
  <si>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</si>
  <si>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</si>
  <si>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</si>
  <si>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</si>
  <si>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</si>
  <si>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</si>
  <si>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</si>
  <si>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</si>
  <si>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</si>
  <si>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</si>
  <si>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</si>
  <si>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</si>
  <si>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</si>
  <si>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</si>
  <si>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</si>
  <si>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</si>
  <si>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</si>
  <si>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</si>
  <si>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</si>
  <si>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</si>
  <si>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</si>
  <si>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</si>
  <si>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</si>
  <si>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</si>
  <si>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</si>
  <si>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</si>
  <si>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</si>
  <si>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</si>
  <si>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</si>
  <si>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</si>
  <si>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</si>
  <si>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</si>
  <si>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</si>
  <si>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</si>
  <si>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</si>
  <si>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</si>
  <si>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</si>
  <si>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</si>
  <si>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</si>
  <si>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</si>
  <si>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</si>
  <si>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</si>
  <si>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</si>
  <si>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</si>
  <si>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</si>
  <si>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</si>
  <si>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</si>
  <si>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</si>
  <si>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</si>
  <si>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</si>
  <si>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</si>
  <si>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</si>
  <si>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</si>
  <si>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</si>
  <si>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</si>
  <si>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</si>
  <si>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</si>
  <si>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</si>
  <si>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</si>
  <si>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</si>
  <si>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</si>
  <si>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</si>
  <si>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</si>
  <si>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</si>
  <si>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</si>
  <si>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</si>
  <si>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</si>
  <si>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</si>
  <si>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</si>
  <si>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</si>
  <si>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</si>
  <si>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</si>
  <si>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</si>
  <si>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</si>
  <si>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</si>
  <si>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</si>
  <si>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</si>
  <si>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</si>
  <si>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</si>
  <si>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</si>
  <si>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</si>
  <si>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</si>
  <si>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</si>
  <si>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</si>
  <si>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</si>
  <si>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</si>
  <si>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</si>
  <si>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</si>
  <si>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</si>
  <si>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</si>
  <si>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</si>
  <si>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</si>
  <si>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</si>
  <si>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</si>
  <si>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</si>
  <si>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</si>
  <si>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</si>
  <si>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</si>
  <si>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</si>
  <si>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</si>
  <si>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</si>
  <si>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</si>
  <si>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</si>
  <si>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</si>
  <si>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</si>
  <si>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</si>
  <si>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</si>
  <si>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</si>
  <si>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</si>
  <si>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</si>
  <si>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</si>
  <si>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</si>
  <si>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</si>
  <si>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</si>
  <si>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</si>
  <si>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</si>
  <si>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</si>
  <si>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</si>
  <si>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</si>
  <si>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</si>
  <si>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</si>
  <si>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</si>
  <si>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</si>
  <si>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</si>
  <si>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</si>
  <si>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</si>
  <si>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</si>
  <si>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</si>
  <si>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</si>
  <si>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</si>
  <si>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</si>
  <si>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</si>
  <si>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</si>
  <si>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</si>
  <si>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</si>
  <si>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</si>
  <si>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</si>
  <si>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</si>
  <si>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</si>
  <si>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</si>
  <si>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</si>
  <si>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</si>
  <si>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</si>
  <si>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</si>
  <si>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</si>
  <si>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</si>
  <si>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</si>
  <si>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</si>
  <si>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</si>
  <si>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</si>
  <si>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</si>
  <si>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</si>
  <si>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</si>
  <si>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</si>
  <si>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</si>
  <si>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</si>
  <si>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</si>
  <si>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</si>
  <si>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</si>
  <si>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</si>
  <si>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</si>
  <si>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</si>
  <si>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</si>
  <si>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</si>
  <si>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</si>
  <si>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</si>
  <si>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</si>
  <si>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</si>
  <si>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</si>
  <si>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</si>
  <si>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</si>
  <si>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</si>
  <si>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</si>
  <si>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</si>
  <si>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</si>
  <si>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</si>
  <si>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</si>
  <si>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</si>
  <si>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</si>
  <si>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</si>
  <si>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</si>
  <si>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</si>
  <si>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</si>
  <si>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</si>
  <si>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</si>
  <si>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</si>
  <si>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</si>
  <si>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</si>
  <si>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</si>
  <si>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</si>
  <si>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</si>
  <si>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</si>
  <si>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</si>
  <si>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</si>
  <si>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</si>
  <si>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</si>
  <si>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</si>
  <si>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</si>
  <si>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</si>
  <si>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</si>
  <si>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</si>
  <si>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</si>
  <si>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</si>
  <si>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</si>
  <si>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</si>
  <si>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</si>
  <si>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</si>
  <si>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</si>
  <si>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</si>
  <si>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</si>
  <si>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</si>
  <si>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</si>
  <si>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</si>
  <si>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</si>
  <si>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</si>
  <si>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</si>
  <si>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</si>
  <si>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</si>
  <si>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</si>
  <si>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</si>
  <si>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</si>
  <si>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</si>
  <si>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</si>
  <si>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</si>
  <si>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</si>
  <si>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</si>
  <si>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</si>
  <si>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</si>
  <si>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</si>
  <si>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</si>
  <si>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</si>
  <si>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</si>
  <si>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</si>
  <si>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</si>
  <si>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</si>
  <si>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</si>
  <si>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</si>
  <si>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</si>
  <si>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</si>
  <si>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</si>
  <si>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</si>
  <si>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</si>
  <si>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</si>
  <si>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</si>
  <si>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</si>
  <si>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</si>
  <si>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</si>
  <si>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</si>
  <si>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</si>
  <si>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</si>
  <si>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</si>
  <si>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</si>
  <si>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</si>
  <si>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</si>
  <si>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</si>
  <si>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</si>
  <si>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</si>
  <si>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</si>
  <si>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</si>
  <si>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</si>
  <si>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</si>
  <si>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</si>
  <si>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</si>
  <si>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</si>
  <si>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</si>
  <si>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</si>
  <si>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</si>
  <si>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</si>
  <si>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</si>
  <si>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</si>
  <si>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</si>
  <si>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</si>
  <si>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</si>
  <si>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</si>
  <si>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</si>
  <si>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</si>
  <si>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</si>
  <si>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</si>
  <si>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</si>
  <si>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</si>
  <si>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</si>
  <si>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</si>
  <si>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</si>
  <si>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</si>
  <si>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</si>
  <si>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</si>
  <si>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</si>
  <si>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</si>
  <si>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</si>
  <si>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</si>
  <si>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</si>
  <si>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</si>
  <si>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</si>
  <si>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</si>
  <si>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</si>
  <si>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</si>
  <si>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</si>
  <si>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</si>
  <si>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</si>
  <si>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</si>
  <si>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</si>
  <si>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</si>
  <si>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</si>
  <si>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</si>
  <si>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</si>
  <si>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</si>
  <si>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</si>
  <si>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</si>
  <si>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</si>
  <si>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</si>
  <si>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</si>
  <si>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</si>
  <si>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</si>
  <si>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</si>
  <si>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</si>
  <si>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</si>
  <si>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</si>
  <si>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</si>
  <si>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</si>
  <si>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</si>
  <si>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</si>
  <si>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</si>
  <si>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</si>
  <si>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</si>
  <si>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</si>
  <si>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</si>
  <si>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</si>
  <si>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</si>
  <si>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</si>
  <si>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</si>
  <si>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</si>
  <si>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</si>
  <si>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</si>
  <si>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</si>
  <si>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</si>
  <si>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</si>
  <si>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</si>
  <si>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</si>
  <si>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</si>
  <si>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</si>
  <si>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</si>
  <si>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</si>
  <si>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</si>
  <si>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</si>
  <si>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</si>
  <si>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</si>
  <si>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</si>
  <si>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</si>
  <si>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</si>
  <si>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</si>
  <si>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</si>
  <si>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</si>
  <si>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</si>
  <si>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</si>
  <si>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</si>
  <si>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</si>
  <si>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</si>
  <si>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</si>
  <si>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</si>
  <si>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</si>
  <si>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</si>
  <si>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</si>
  <si>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</si>
  <si>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</si>
  <si>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</si>
  <si>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</si>
  <si>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</si>
  <si>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</si>
  <si>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</si>
  <si>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</si>
  <si>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</si>
  <si>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</si>
  <si>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</si>
  <si>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</si>
  <si>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</si>
  <si>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</si>
  <si>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</si>
  <si>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</si>
  <si>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</si>
  <si>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</si>
  <si>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</si>
  <si>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</si>
  <si>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</si>
  <si>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</si>
  <si>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</si>
  <si>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</si>
  <si>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</si>
  <si>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</si>
  <si>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</si>
  <si>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</si>
  <si>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</si>
  <si>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</si>
  <si>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</si>
  <si>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</si>
  <si>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</si>
  <si>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</si>
  <si>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</si>
  <si>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</si>
  <si>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</si>
  <si>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</si>
  <si>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</si>
  <si>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</si>
  <si>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</si>
  <si>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</si>
  <si>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</si>
  <si>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</si>
  <si>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</si>
  <si>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</si>
  <si>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</si>
  <si>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</si>
  <si>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</si>
  <si>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</si>
  <si>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</si>
  <si>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</si>
  <si>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</si>
  <si>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</si>
  <si>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</si>
  <si>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</si>
  <si>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</si>
  <si>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</si>
  <si>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</si>
  <si>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</si>
  <si>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</si>
  <si>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</si>
  <si>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</si>
  <si>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</si>
  <si>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</si>
  <si>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</si>
  <si>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</si>
  <si>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</si>
  <si>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</si>
  <si>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</si>
  <si>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</si>
  <si>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</si>
  <si>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</si>
  <si>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</si>
  <si>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</si>
  <si>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</si>
  <si>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</si>
  <si>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</si>
  <si>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</si>
  <si>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</si>
  <si>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</si>
  <si>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</si>
  <si>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</si>
  <si>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</si>
  <si>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</si>
  <si>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</si>
  <si>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</si>
  <si>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</si>
  <si>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</si>
  <si>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</si>
  <si>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</si>
  <si>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</si>
  <si>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</si>
  <si>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</si>
  <si>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</si>
  <si>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</si>
  <si>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</si>
  <si>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</si>
  <si>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</si>
  <si>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</si>
  <si>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</si>
  <si>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</si>
  <si>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</si>
  <si>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</si>
  <si>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</si>
  <si>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</si>
  <si>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</si>
  <si>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</si>
  <si>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</si>
  <si>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</si>
  <si>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</si>
  <si>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</si>
  <si>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</si>
  <si>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</si>
  <si>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</si>
  <si>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</si>
  <si>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</si>
  <si>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</si>
  <si>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</si>
  <si>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</si>
  <si>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</si>
  <si>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</si>
  <si>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</si>
  <si>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</si>
  <si>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</si>
  <si>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</si>
  <si>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</si>
  <si>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</si>
  <si>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</si>
  <si>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</si>
  <si>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</si>
  <si>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</si>
  <si>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</si>
  <si>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</si>
  <si>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</si>
  <si>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</si>
  <si>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</si>
  <si>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</si>
  <si>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</si>
  <si>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</si>
  <si>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</si>
  <si>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</si>
  <si>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</si>
  <si>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</si>
  <si>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</si>
  <si>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</si>
  <si>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</si>
  <si>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</si>
  <si>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</si>
  <si>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</si>
  <si>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</si>
  <si>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</si>
  <si>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</si>
  <si>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</si>
  <si>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</si>
  <si>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</si>
  <si>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</si>
  <si>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</si>
  <si>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</si>
  <si>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</si>
  <si>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</si>
  <si>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</si>
  <si>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</si>
  <si>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</si>
  <si>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</si>
  <si>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</si>
  <si>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</si>
  <si>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</si>
  <si>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</si>
  <si>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</si>
  <si>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</si>
  <si>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</si>
  <si>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</si>
  <si>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</si>
  <si>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</si>
  <si>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</si>
  <si>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</si>
  <si>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</si>
  <si>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</si>
  <si>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</si>
  <si>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</si>
  <si>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</si>
  <si>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</si>
  <si>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</si>
  <si>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</si>
  <si>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</si>
  <si>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</si>
  <si>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</si>
  <si>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</si>
  <si>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</si>
  <si>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</si>
  <si>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</si>
  <si>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</si>
  <si>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</si>
  <si>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</si>
  <si>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</si>
  <si>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</si>
  <si>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</si>
  <si>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</si>
  <si>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</si>
  <si>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</si>
  <si>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</si>
  <si>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</si>
  <si>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</si>
  <si>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</si>
  <si>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</si>
  <si>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</si>
  <si>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</si>
  <si>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</si>
  <si>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</si>
  <si>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</si>
  <si>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</si>
  <si>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</si>
  <si>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</si>
  <si>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</si>
  <si>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</si>
  <si>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</si>
  <si>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</si>
  <si>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</si>
  <si>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</si>
  <si>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</si>
  <si>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</si>
  <si>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</si>
  <si>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</si>
  <si>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</si>
  <si>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</si>
  <si>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</si>
  <si>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</si>
  <si>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</si>
  <si>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</si>
  <si>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</si>
  <si>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</si>
  <si>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</si>
  <si>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</si>
  <si>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</si>
  <si>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</si>
  <si>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</si>
  <si>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</si>
  <si>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</si>
  <si>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</si>
  <si>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</si>
  <si>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</si>
  <si>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</si>
  <si>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</si>
  <si>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</si>
  <si>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</si>
  <si>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</si>
  <si>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</si>
  <si>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</si>
  <si>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</si>
  <si>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</si>
  <si>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</si>
  <si>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</si>
  <si>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</si>
  <si>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</si>
  <si>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</si>
  <si>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</si>
  <si>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</si>
  <si>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</si>
  <si>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</si>
  <si>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</si>
  <si>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</si>
  <si>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</si>
  <si>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</si>
  <si>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</si>
  <si>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</si>
  <si>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</si>
  <si>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</si>
  <si>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</si>
  <si>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</si>
  <si>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</si>
  <si>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</si>
  <si>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</si>
  <si>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</si>
  <si>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</si>
  <si>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</si>
  <si>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</si>
  <si>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</si>
  <si>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</si>
  <si>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</si>
  <si>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</si>
  <si>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</si>
  <si>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</si>
  <si>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</si>
  <si>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</si>
  <si>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</si>
  <si>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</si>
  <si>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</si>
  <si>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</si>
  <si>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</si>
  <si>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</si>
  <si>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</si>
  <si>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</si>
  <si>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</si>
  <si>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</si>
  <si>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</si>
  <si>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</si>
  <si>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</si>
  <si>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</si>
  <si>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</si>
  <si>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</si>
  <si>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</si>
  <si>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</si>
  <si>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</si>
  <si>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</si>
  <si>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</si>
  <si>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</si>
  <si>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</si>
  <si>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</si>
  <si>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</si>
  <si>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</si>
  <si>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</si>
  <si>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</si>
  <si>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</si>
  <si>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</si>
  <si>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</si>
  <si>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</si>
  <si>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</si>
  <si>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</si>
  <si>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</si>
  <si>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</si>
  <si>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</si>
  <si>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</si>
  <si>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</si>
  <si>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</si>
  <si>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</si>
  <si>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</si>
  <si>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</si>
  <si>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</si>
  <si>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</si>
  <si>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</si>
  <si>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</si>
  <si>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</si>
  <si>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</si>
  <si>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</si>
  <si>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</si>
  <si>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</si>
  <si>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</si>
  <si>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</si>
  <si>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</si>
  <si>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</si>
  <si>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</si>
  <si>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</si>
  <si>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</si>
  <si>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</si>
  <si>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</si>
  <si>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</si>
  <si>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</si>
  <si>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</si>
  <si>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</si>
  <si>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</si>
  <si>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</si>
  <si>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</si>
  <si>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</si>
  <si>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</si>
  <si>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</si>
  <si>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</si>
  <si>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</si>
  <si>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</si>
  <si>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</si>
  <si>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</si>
  <si>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</si>
  <si>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</si>
  <si>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</si>
  <si>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</si>
  <si>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</si>
  <si>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</si>
  <si>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</si>
  <si>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</si>
  <si>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</si>
  <si>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</si>
  <si>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</si>
  <si>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</si>
  <si>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</si>
  <si>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</si>
  <si>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</si>
  <si>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</si>
  <si>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</si>
  <si>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</si>
  <si>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</si>
  <si>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</si>
  <si>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</si>
  <si>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</si>
  <si>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</si>
  <si>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</si>
  <si>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</si>
  <si>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</si>
  <si>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</si>
  <si>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</si>
  <si>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</si>
  <si>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</si>
  <si>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</si>
  <si>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</si>
  <si>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</si>
  <si>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</si>
  <si>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</si>
  <si>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</si>
  <si>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</si>
  <si>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</si>
  <si>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</si>
  <si>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</si>
  <si>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</si>
  <si>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</si>
  <si>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</si>
  <si>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</si>
  <si>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</si>
  <si>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</si>
  <si>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</si>
  <si>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</si>
  <si>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</si>
  <si>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</si>
  <si>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</si>
  <si>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</si>
  <si>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</si>
  <si>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</si>
  <si>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</si>
  <si>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</si>
  <si>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</si>
  <si>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</si>
  <si>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</si>
  <si>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</si>
  <si>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</si>
  <si>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</si>
  <si>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</si>
  <si>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</si>
  <si>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</si>
  <si>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</si>
  <si>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</si>
  <si>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</si>
  <si>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</si>
  <si>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</si>
  <si>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</si>
  <si>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</si>
  <si>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</si>
  <si>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</si>
  <si>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</si>
  <si>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</si>
  <si>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</si>
  <si>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</si>
  <si>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</si>
  <si>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</si>
  <si>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</si>
  <si>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</si>
  <si>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</si>
  <si>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</si>
  <si>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</si>
  <si>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</si>
  <si>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</si>
  <si>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</si>
  <si>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</si>
  <si>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</si>
  <si>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</si>
  <si>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</si>
  <si>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</si>
  <si>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</si>
  <si>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</si>
  <si>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</si>
  <si>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</si>
  <si>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</si>
  <si>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</si>
  <si>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</si>
  <si>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</si>
  <si>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</si>
  <si>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</si>
  <si>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</si>
  <si>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</si>
  <si>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</si>
  <si>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</si>
  <si>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</si>
  <si>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</si>
  <si>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</si>
  <si>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</si>
  <si>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</si>
  <si>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</si>
  <si>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</si>
  <si>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</si>
  <si>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</si>
  <si>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</si>
  <si>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</si>
  <si>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</si>
  <si>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</si>
  <si>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</si>
  <si>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</si>
  <si>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</si>
  <si>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</si>
  <si>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</si>
  <si>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</si>
  <si>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</si>
  <si>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</si>
  <si>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</si>
  <si>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</si>
  <si>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</si>
  <si>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</si>
  <si>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</si>
  <si>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</si>
  <si>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</si>
  <si>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</si>
  <si>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</si>
  <si>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</si>
  <si>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</si>
  <si>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</si>
  <si>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</si>
  <si>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</si>
  <si>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</si>
  <si>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</si>
  <si>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</si>
  <si>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</si>
  <si>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</si>
  <si>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</si>
  <si>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</si>
  <si>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</si>
  <si>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</si>
  <si>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</si>
  <si>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</si>
  <si>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</si>
  <si>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</si>
  <si>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</si>
  <si>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</si>
  <si>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</si>
  <si>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</si>
  <si>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</si>
  <si>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</si>
  <si>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</si>
  <si>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</si>
  <si>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</si>
  <si>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</si>
  <si>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</si>
  <si>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</si>
  <si>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</si>
  <si>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</si>
  <si>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</si>
  <si>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</si>
  <si>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</si>
  <si>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</si>
  <si>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</si>
  <si>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</si>
  <si>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</si>
  <si>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</si>
  <si>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</si>
  <si>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</si>
  <si>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</si>
  <si>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</si>
  <si>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</si>
  <si>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</si>
  <si>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</si>
  <si>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</si>
  <si>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</si>
  <si>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</si>
  <si>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</si>
  <si>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</si>
  <si>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</si>
  <si>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</si>
  <si>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</si>
  <si>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</si>
  <si>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</si>
  <si>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</si>
  <si>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</si>
  <si>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</si>
  <si>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</si>
  <si>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</si>
  <si>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</si>
  <si>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</si>
  <si>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</si>
  <si>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</si>
  <si>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</si>
  <si>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</si>
  <si>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</si>
  <si>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</si>
  <si>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</si>
  <si>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</si>
  <si>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</si>
  <si>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</si>
  <si>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</si>
  <si>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</si>
  <si>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</si>
  <si>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</si>
  <si>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</si>
  <si>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</si>
  <si>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</si>
  <si>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</si>
  <si>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</si>
  <si>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</si>
  <si>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</si>
  <si>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</si>
  <si>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</si>
  <si>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</si>
  <si>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</si>
  <si>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</si>
  <si>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</si>
  <si>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</si>
  <si>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</si>
  <si>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</si>
  <si>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</si>
  <si>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</si>
  <si>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</si>
  <si>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</si>
  <si>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</si>
  <si>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</si>
  <si>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</si>
  <si>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</si>
  <si>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</si>
  <si>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</si>
  <si>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</si>
  <si>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</si>
  <si>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</si>
  <si>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</si>
  <si>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</si>
  <si>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</si>
  <si>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</si>
  <si>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</si>
  <si>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</si>
  <si>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</si>
  <si>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</si>
  <si>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</si>
  <si>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</si>
  <si>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</si>
  <si>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</si>
  <si>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</si>
  <si>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</si>
  <si>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</si>
  <si>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</si>
  <si>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</si>
  <si>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</si>
  <si>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</si>
  <si>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</si>
  <si>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</si>
  <si>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</si>
  <si>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</si>
  <si>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</si>
  <si>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</si>
  <si>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</si>
  <si>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</si>
  <si>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</si>
  <si>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</si>
  <si>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</si>
  <si>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</si>
  <si>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</si>
  <si>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</si>
  <si>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</si>
  <si>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</si>
  <si>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</si>
  <si>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</si>
  <si>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</si>
  <si>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</si>
  <si>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</si>
  <si>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</si>
  <si>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</si>
  <si>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</si>
  <si>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</si>
  <si>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</si>
  <si>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</si>
  <si>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</si>
  <si>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</si>
  <si>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</si>
  <si>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</si>
  <si>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</si>
  <si>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</si>
  <si>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</si>
  <si>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</si>
  <si>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</si>
  <si>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</si>
  <si>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</si>
  <si>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</si>
  <si>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</si>
  <si>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</si>
  <si>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</si>
  <si>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</si>
  <si>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</si>
  <si>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</si>
  <si>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</si>
  <si>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</si>
  <si>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</si>
  <si>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</si>
  <si>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</si>
  <si>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</si>
  <si>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</si>
  <si>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</si>
  <si>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</si>
  <si>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</si>
  <si>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</si>
  <si>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</si>
  <si>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</si>
  <si>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</si>
  <si>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</si>
  <si>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</si>
  <si>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</si>
  <si>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</si>
  <si>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</si>
  <si>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</si>
  <si>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</si>
  <si>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</si>
  <si>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</si>
  <si>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</si>
  <si>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</si>
  <si>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</si>
  <si>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</si>
  <si>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</si>
  <si>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</si>
  <si>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</si>
  <si>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</si>
  <si>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</si>
  <si>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</si>
  <si>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</si>
  <si>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</si>
  <si>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</si>
  <si>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</si>
  <si>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</si>
  <si>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</si>
  <si>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</si>
  <si>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</si>
  <si>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</si>
  <si>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</si>
  <si>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</si>
  <si>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</si>
  <si>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</si>
  <si>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</si>
  <si>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</si>
  <si>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</si>
  <si>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</si>
  <si>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</si>
  <si>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</si>
  <si>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</si>
  <si>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</si>
  <si>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</si>
  <si>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</si>
  <si>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</si>
  <si>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</si>
  <si>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</si>
  <si>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</si>
  <si>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</si>
  <si>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</si>
  <si>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</si>
  <si>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</si>
  <si>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</si>
  <si>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</si>
  <si>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</si>
  <si>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</si>
  <si>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</si>
  <si>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</si>
  <si>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</si>
  <si>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</si>
  <si>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</si>
  <si>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</si>
  <si>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</si>
  <si>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</si>
  <si>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</si>
  <si>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</si>
  <si>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</si>
  <si>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</si>
  <si>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</si>
  <si>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</si>
  <si>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</si>
  <si>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</si>
  <si>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</si>
  <si>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</si>
  <si>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</si>
  <si>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</si>
  <si>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</si>
  <si>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</si>
  <si>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</si>
  <si>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</si>
  <si>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</si>
  <si>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</si>
  <si>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</si>
  <si>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</si>
  <si>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</si>
  <si>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</si>
  <si>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</si>
  <si>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</si>
  <si>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</si>
  <si>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</si>
  <si>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</si>
  <si>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</si>
  <si>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</si>
  <si>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</si>
  <si>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</si>
  <si>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</si>
  <si>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</si>
  <si>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</si>
  <si>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</si>
  <si>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</si>
  <si>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</si>
  <si>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</si>
  <si>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</si>
  <si>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</si>
  <si>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</si>
  <si>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</si>
  <si>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</si>
  <si>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</si>
  <si>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</si>
  <si>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</si>
  <si>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</si>
  <si>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</si>
  <si>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</si>
  <si>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</si>
  <si>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</si>
  <si>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</si>
  <si>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</si>
  <si>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</si>
  <si>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</si>
  <si>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</si>
  <si>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</si>
  <si>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</si>
  <si>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</si>
  <si>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</si>
  <si>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</si>
  <si>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</si>
  <si>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</si>
  <si>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</si>
  <si>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</si>
  <si>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</si>
  <si>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</si>
  <si>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</si>
  <si>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</si>
  <si>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</si>
  <si>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</si>
  <si>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</si>
  <si>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</si>
  <si>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</si>
  <si>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</si>
  <si>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</si>
  <si>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</si>
  <si>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</si>
  <si>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</si>
  <si>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</si>
  <si>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</si>
  <si>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</si>
  <si>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</si>
  <si>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</si>
  <si>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</si>
  <si>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</si>
  <si>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</si>
  <si>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</si>
  <si>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</si>
  <si>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</si>
  <si>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</si>
  <si>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</si>
  <si>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</si>
  <si>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</si>
  <si>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</si>
  <si>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</si>
  <si>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</si>
  <si>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</si>
  <si>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</si>
  <si>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</si>
  <si>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</si>
  <si>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</si>
  <si>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</si>
  <si>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</si>
  <si>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</si>
  <si>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</si>
  <si>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</si>
  <si>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</si>
  <si>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</si>
  <si>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</si>
  <si>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</si>
  <si>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</si>
  <si>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</si>
  <si>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</si>
  <si>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</si>
  <si>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</si>
  <si>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</si>
  <si>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</si>
  <si>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</si>
  <si>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</si>
  <si>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</si>
  <si>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</si>
  <si>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</si>
  <si>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</si>
  <si>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</si>
  <si>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</si>
  <si>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</si>
  <si>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</si>
  <si>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</si>
  <si>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</si>
  <si>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</si>
  <si>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</si>
  <si>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</si>
  <si>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</si>
  <si>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</si>
  <si>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</si>
  <si>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</si>
  <si>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</si>
  <si>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</si>
  <si>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</si>
  <si>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</si>
  <si>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</si>
  <si>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</si>
  <si>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</si>
  <si>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</si>
  <si>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</si>
  <si>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</si>
  <si>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</si>
  <si>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</si>
  <si>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</si>
  <si>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</si>
  <si>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</si>
  <si>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</si>
  <si>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</si>
  <si>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</si>
  <si>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</si>
  <si>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</si>
  <si>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</si>
  <si>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</si>
  <si>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</si>
  <si>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</si>
  <si>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</si>
  <si>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</si>
  <si>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</si>
  <si>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</si>
  <si>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</si>
  <si>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</si>
  <si>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</si>
  <si>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</si>
  <si>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</si>
  <si>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</si>
  <si>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</si>
  <si>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</si>
  <si>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</si>
  <si>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</si>
  <si>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</si>
  <si>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</si>
  <si>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</si>
  <si>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</si>
  <si>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</si>
  <si>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</si>
  <si>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</si>
  <si>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</si>
  <si>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</si>
  <si>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</si>
  <si>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</si>
  <si>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</si>
  <si>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</si>
  <si>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</si>
  <si>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</si>
  <si>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</si>
  <si>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</si>
  <si>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</si>
  <si>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</si>
  <si>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</si>
  <si>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</si>
  <si>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</si>
  <si>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</si>
  <si>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</si>
  <si>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</si>
  <si>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</si>
  <si>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</si>
  <si>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</si>
  <si>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</si>
  <si>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</si>
  <si>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</si>
  <si>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</si>
  <si>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</si>
  <si>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</si>
  <si>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</si>
  <si>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</si>
  <si>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</si>
  <si>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</si>
  <si>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</si>
  <si>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</si>
  <si>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</si>
  <si>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</si>
  <si>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</si>
  <si>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</si>
  <si>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</si>
  <si>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</si>
  <si>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</si>
  <si>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</si>
  <si>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</si>
  <si>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</si>
  <si>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</si>
  <si>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</si>
  <si>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</si>
  <si>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</si>
  <si>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</si>
  <si>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</si>
  <si>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</si>
  <si>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</si>
  <si>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</si>
  <si>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</si>
  <si>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</si>
  <si>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</si>
  <si>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</si>
  <si>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</si>
  <si>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</si>
  <si>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</si>
  <si>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</si>
  <si>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</si>
  <si>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</si>
  <si>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</si>
  <si>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</si>
  <si>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</si>
  <si>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</si>
  <si>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</si>
  <si>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</si>
  <si>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</si>
  <si>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</si>
  <si>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</si>
  <si>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</si>
  <si>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</si>
  <si>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</si>
  <si>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</si>
  <si>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</si>
  <si>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</si>
  <si>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</si>
  <si>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</si>
  <si>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</si>
  <si>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</si>
  <si>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</si>
  <si>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</si>
  <si>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</si>
  <si>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</si>
  <si>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</si>
  <si>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</si>
  <si>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</si>
  <si>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</si>
  <si>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</si>
  <si>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</si>
  <si>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</si>
  <si>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</si>
  <si>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</si>
  <si>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</si>
  <si>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</si>
  <si>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</si>
  <si>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</si>
  <si>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</si>
  <si>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</si>
  <si>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</si>
  <si>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</si>
  <si>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</si>
  <si>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</si>
  <si>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</si>
  <si>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</si>
  <si>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</si>
  <si>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</si>
  <si>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</si>
  <si>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</si>
  <si>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</si>
  <si>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</si>
  <si>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</si>
  <si>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</si>
  <si>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</si>
  <si>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</si>
  <si>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</si>
  <si>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</si>
  <si>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</si>
  <si>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</si>
  <si>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</si>
  <si>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</si>
  <si>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</si>
  <si>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</si>
  <si>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</si>
  <si>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</si>
  <si>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</si>
  <si>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</si>
  <si>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</si>
  <si>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</si>
  <si>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</si>
  <si>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</si>
  <si>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</si>
  <si>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</si>
  <si>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</si>
  <si>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</si>
  <si>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</si>
  <si>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</si>
  <si>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</si>
  <si>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</si>
  <si>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</si>
  <si>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</si>
  <si>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</si>
  <si>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</si>
  <si>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</si>
  <si>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</si>
  <si>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</si>
  <si>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</si>
  <si>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</si>
  <si>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</si>
  <si>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</si>
  <si>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</si>
  <si>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</si>
  <si>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</si>
  <si>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</si>
  <si>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</si>
  <si>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</si>
  <si>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</si>
  <si>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</si>
  <si>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</si>
  <si>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</si>
  <si>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</si>
  <si>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</si>
  <si>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</si>
  <si>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</si>
  <si>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</si>
  <si>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</si>
  <si>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</si>
  <si>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</si>
  <si>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</si>
  <si>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</si>
  <si>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</si>
  <si>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</si>
  <si>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</si>
  <si>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</si>
  <si>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</si>
  <si>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</si>
  <si>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</si>
  <si>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</si>
  <si>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</si>
  <si>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</si>
  <si>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</si>
  <si>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</si>
  <si>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</si>
  <si>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</si>
  <si>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</si>
  <si>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</si>
  <si>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</si>
  <si>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</si>
  <si>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</si>
  <si>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</si>
  <si>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</si>
  <si>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</si>
  <si>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</si>
  <si>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</si>
  <si>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</si>
  <si>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</si>
  <si>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</si>
  <si>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</si>
  <si>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</si>
  <si>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</si>
  <si>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</si>
  <si>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</si>
  <si>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</si>
  <si>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</si>
  <si>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</si>
  <si>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</si>
  <si>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</si>
  <si>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</si>
  <si>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</si>
  <si>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</si>
  <si>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</si>
  <si>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</si>
  <si>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</si>
  <si>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</si>
  <si>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</si>
  <si>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</si>
  <si>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</si>
  <si>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</si>
  <si>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</si>
  <si>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</si>
  <si>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</si>
  <si>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</si>
  <si>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</si>
  <si>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</si>
  <si>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</si>
  <si>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</si>
  <si>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</si>
  <si>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</si>
  <si>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</si>
  <si>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</si>
  <si>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</si>
  <si>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</si>
  <si>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</si>
  <si>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</si>
  <si>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</si>
  <si>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</si>
  <si>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</si>
  <si>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</si>
  <si>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</si>
  <si>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</si>
  <si>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</si>
  <si>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</si>
  <si>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</si>
  <si>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</si>
  <si>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</si>
  <si>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</si>
  <si>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</si>
  <si>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</si>
  <si>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</si>
  <si>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</si>
  <si>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</si>
  <si>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</si>
  <si>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</si>
  <si>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</si>
  <si>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</si>
  <si>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</si>
  <si>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</si>
  <si>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</si>
  <si>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</si>
  <si>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</si>
  <si>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</si>
  <si>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</si>
  <si>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</si>
  <si>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</si>
  <si>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</si>
  <si>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</si>
  <si>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</si>
  <si>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</si>
  <si>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</si>
  <si>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</si>
  <si>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</si>
  <si>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</si>
  <si>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</si>
  <si>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</si>
  <si>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</si>
  <si>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</si>
  <si>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</si>
  <si>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</si>
  <si>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</si>
  <si>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</si>
  <si>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</si>
  <si>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</si>
  <si>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</si>
  <si>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</si>
  <si>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</si>
  <si>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</si>
  <si>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</si>
  <si>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</si>
  <si>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</si>
  <si>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</si>
  <si>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</si>
  <si>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</si>
  <si>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</si>
  <si>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</si>
  <si>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</si>
  <si>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</si>
  <si>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</si>
  <si>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</si>
  <si>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</si>
  <si>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</si>
  <si>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</si>
  <si>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</si>
  <si>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</si>
  <si>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</si>
  <si>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</si>
  <si>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</si>
  <si>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</si>
  <si>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</si>
  <si>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</si>
  <si>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</si>
  <si>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</si>
  <si>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</si>
  <si>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</si>
  <si>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</si>
  <si>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</si>
  <si>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</si>
  <si>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</si>
  <si>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</si>
  <si>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</si>
  <si>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</si>
  <si>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</si>
  <si>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</si>
  <si>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</si>
  <si>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</si>
  <si>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</si>
  <si>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</si>
  <si>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</si>
  <si>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</si>
  <si>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</si>
  <si>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</si>
  <si>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</si>
  <si>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</si>
  <si>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</si>
  <si>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</si>
  <si>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</si>
  <si>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</si>
  <si>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</si>
  <si>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</si>
  <si>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</si>
  <si>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</si>
  <si>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</si>
  <si>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</si>
  <si>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</si>
  <si>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</si>
  <si>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</si>
  <si>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</si>
  <si>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</si>
  <si>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</si>
  <si>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</si>
  <si>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</si>
  <si>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</si>
  <si>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</si>
  <si>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</si>
  <si>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</si>
  <si>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</si>
  <si>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</si>
  <si>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</si>
  <si>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</si>
  <si>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</si>
  <si>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</si>
  <si>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</si>
  <si>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</si>
  <si>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</si>
  <si>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</si>
  <si>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</si>
  <si>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</si>
  <si>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</si>
  <si>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</si>
  <si>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</si>
  <si>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</si>
  <si>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</si>
  <si>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</si>
  <si>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</si>
  <si>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</si>
  <si>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</si>
  <si>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</si>
  <si>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</si>
  <si>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</si>
  <si>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</si>
  <si>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</si>
  <si>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</si>
  <si>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</si>
  <si>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</si>
  <si>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</si>
  <si>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</si>
  <si>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</si>
  <si>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</si>
  <si>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</si>
  <si>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</si>
  <si>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</si>
  <si>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</si>
  <si>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</si>
  <si>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</si>
  <si>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</si>
  <si>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</si>
  <si>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</si>
  <si>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</si>
  <si>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</si>
  <si>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</si>
  <si>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</si>
  <si>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</si>
  <si>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</si>
  <si>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</si>
  <si>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</si>
  <si>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</si>
  <si>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</si>
  <si>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</si>
  <si>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</si>
  <si>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</si>
  <si>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</si>
  <si>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</si>
  <si>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</si>
  <si>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</si>
  <si>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</si>
  <si>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</si>
  <si>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</si>
  <si>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</si>
  <si>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</si>
  <si>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</si>
  <si>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</si>
  <si>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</si>
  <si>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</si>
  <si>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</si>
  <si>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</si>
  <si>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</si>
  <si>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</si>
  <si>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</si>
  <si>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</si>
  <si>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</si>
  <si>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</si>
  <si>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</si>
  <si>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</si>
  <si>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</si>
  <si>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</si>
  <si>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</si>
  <si>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</si>
  <si>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</si>
  <si>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</si>
  <si>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</si>
  <si>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</si>
  <si>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</si>
  <si>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</si>
  <si>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</si>
  <si>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</si>
  <si>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</si>
  <si>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</si>
  <si>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</si>
  <si>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</si>
  <si>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</si>
  <si>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</si>
  <si>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</si>
  <si>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</si>
  <si>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</si>
  <si>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</si>
  <si>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</si>
  <si>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</si>
  <si>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</si>
  <si>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</si>
  <si>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</si>
  <si>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</si>
  <si>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</si>
  <si>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</si>
  <si>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</si>
  <si>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</si>
  <si>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</si>
  <si>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</si>
  <si>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</si>
  <si>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</si>
  <si>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</si>
  <si>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</si>
  <si>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</si>
  <si>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</si>
  <si>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</si>
  <si>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</si>
  <si>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</si>
  <si>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</si>
  <si>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</si>
  <si>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</si>
  <si>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</si>
  <si>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</si>
  <si>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</si>
  <si>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</si>
  <si>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</si>
  <si>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</si>
  <si>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</si>
  <si>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</si>
  <si>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</si>
  <si>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</si>
  <si>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</si>
  <si>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</si>
  <si>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</si>
  <si>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</si>
  <si>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</si>
  <si>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</si>
  <si>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</si>
  <si>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</si>
  <si>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</si>
  <si>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</si>
  <si>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</si>
  <si>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</si>
  <si>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</si>
  <si>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</si>
  <si>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</si>
  <si>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</si>
  <si>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</si>
  <si>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</si>
  <si>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</si>
  <si>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</si>
  <si>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</si>
  <si>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</si>
  <si>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</si>
  <si>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</si>
  <si>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</si>
  <si>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</si>
  <si>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</si>
  <si>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</si>
  <si>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</si>
  <si>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</si>
  <si>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</si>
  <si>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</si>
  <si>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</si>
  <si>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</si>
  <si>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</si>
  <si>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</si>
  <si>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</si>
  <si>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</si>
  <si>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</si>
  <si>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</si>
  <si>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</si>
  <si>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</si>
  <si>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</si>
  <si>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</si>
  <si>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</si>
  <si>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</si>
  <si>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</si>
  <si>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</si>
  <si>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</si>
  <si>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</si>
  <si>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</si>
  <si>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</si>
  <si>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</si>
  <si>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</si>
  <si>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</si>
  <si>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</si>
  <si>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</si>
  <si>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</si>
  <si>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</si>
  <si>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</si>
  <si>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</si>
  <si>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</si>
  <si>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</si>
  <si>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</si>
  <si>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</si>
  <si>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</si>
  <si>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</si>
  <si>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</si>
  <si>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</si>
  <si>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</si>
  <si>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</si>
  <si>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</si>
  <si>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</si>
  <si>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</si>
  <si>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</si>
  <si>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</si>
  <si>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</si>
  <si>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</si>
  <si>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</si>
  <si>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</si>
  <si>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</si>
  <si>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</si>
  <si>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</si>
  <si>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</si>
  <si>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</si>
  <si>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</si>
  <si>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</si>
  <si>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</si>
  <si>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</si>
  <si>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</si>
  <si>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</si>
  <si>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</si>
  <si>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</si>
  <si>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</si>
  <si>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</si>
  <si>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</si>
  <si>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</si>
  <si>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</si>
  <si>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</si>
  <si>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</si>
  <si>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</si>
  <si>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</si>
  <si>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</si>
  <si>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</si>
  <si>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</si>
  <si>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</si>
  <si>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</si>
  <si>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</si>
  <si>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</si>
  <si>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</si>
  <si>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</si>
  <si>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</si>
  <si>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</si>
  <si>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</si>
  <si>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</si>
  <si>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</si>
  <si>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</si>
  <si>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</si>
  <si>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</si>
  <si>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</si>
  <si>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</si>
  <si>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</si>
  <si>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</si>
  <si>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</si>
  <si>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</si>
  <si>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</si>
  <si>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</si>
  <si>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</si>
  <si>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</si>
  <si>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</si>
  <si>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</si>
  <si>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</si>
  <si>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</si>
  <si>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</si>
  <si>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</si>
  <si>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</si>
  <si>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</si>
  <si>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</si>
  <si>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</si>
  <si>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</si>
  <si>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</si>
  <si>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</si>
  <si>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</si>
  <si>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</si>
  <si>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</si>
  <si>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</si>
  <si>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</si>
  <si>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</si>
  <si>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</si>
  <si>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</si>
  <si>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</si>
  <si>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</si>
  <si>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</si>
  <si>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</si>
  <si>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</si>
  <si>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</si>
  <si>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</si>
  <si>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</si>
  <si>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</si>
  <si>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</si>
  <si>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</si>
  <si>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</si>
  <si>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</si>
  <si>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</si>
  <si>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</si>
  <si>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</si>
  <si>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</si>
  <si>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</si>
  <si>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</si>
  <si>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</si>
  <si>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</si>
  <si>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</si>
  <si>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</si>
  <si>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</si>
  <si>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</si>
  <si>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</si>
  <si>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</si>
  <si>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</si>
  <si>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</si>
  <si>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</si>
  <si>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</si>
  <si>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</si>
  <si>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</si>
  <si>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</si>
  <si>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</si>
  <si>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</si>
  <si>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</si>
  <si>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</si>
  <si>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</si>
  <si>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</si>
  <si>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</si>
  <si>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</si>
  <si>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</si>
  <si>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</si>
  <si>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</si>
  <si>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</si>
  <si>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</si>
  <si>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</si>
  <si>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</si>
  <si>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</si>
  <si>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</si>
  <si>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</si>
  <si>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</si>
  <si>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</si>
  <si>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</si>
  <si>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</si>
  <si>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</si>
  <si>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</si>
  <si>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</si>
  <si>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</si>
  <si>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</si>
  <si>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</si>
  <si>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</si>
  <si>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</si>
  <si>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</si>
  <si>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</si>
  <si>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</si>
  <si>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</si>
  <si>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</si>
  <si>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</si>
  <si>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</si>
  <si>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</si>
  <si>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</si>
  <si>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</si>
  <si>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</si>
  <si>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</si>
  <si>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</si>
  <si>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</si>
  <si>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</si>
  <si>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</si>
  <si>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</si>
  <si>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</si>
  <si>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</si>
  <si>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</si>
  <si>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</si>
  <si>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</si>
  <si>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</si>
  <si>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</si>
  <si>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</si>
  <si>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</si>
  <si>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</si>
  <si>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</si>
  <si>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</si>
  <si>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</si>
  <si>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</si>
  <si>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</si>
  <si>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</si>
  <si>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</si>
  <si>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</si>
  <si>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</si>
  <si>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</si>
  <si>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</si>
  <si>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</si>
  <si>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</si>
  <si>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</si>
  <si>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</si>
  <si>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</si>
  <si>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</si>
  <si>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</si>
  <si>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</si>
  <si>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</si>
  <si>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</si>
  <si>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</si>
  <si>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</si>
  <si>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</si>
  <si>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</si>
  <si>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</si>
  <si>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</si>
  <si>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</si>
  <si>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</si>
  <si>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</si>
  <si>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</si>
  <si>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</si>
  <si>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</si>
  <si>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</si>
  <si>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</si>
  <si>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</si>
  <si>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</si>
  <si>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</si>
  <si>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</si>
  <si>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</si>
  <si>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</si>
  <si>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</si>
  <si>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</si>
  <si>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</si>
  <si>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</si>
  <si>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</si>
  <si>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</si>
  <si>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</si>
  <si>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</si>
  <si>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</si>
  <si>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</si>
  <si>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</si>
  <si>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</si>
  <si>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</si>
  <si>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</si>
  <si>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</si>
  <si>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</si>
  <si>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</si>
  <si>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</si>
  <si>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</si>
  <si>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</si>
  <si>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</si>
  <si>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</si>
  <si>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</si>
  <si>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</si>
  <si>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</si>
  <si>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</si>
  <si>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</si>
  <si>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</si>
  <si>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</si>
  <si>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</si>
  <si>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</si>
  <si>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</si>
  <si>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</si>
  <si>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</si>
  <si>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</si>
  <si>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</si>
  <si>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</si>
  <si>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</si>
  <si>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</si>
  <si>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</si>
  <si>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</si>
  <si>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</si>
  <si>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</si>
  <si>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</si>
  <si>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</si>
  <si>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</si>
  <si>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</si>
  <si>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</si>
  <si>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</si>
  <si>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</si>
  <si>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</si>
  <si>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</si>
  <si>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</si>
  <si>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</si>
  <si>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</si>
  <si>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</si>
  <si>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</si>
  <si>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</si>
  <si>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</si>
  <si>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</si>
  <si>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</si>
  <si>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</si>
  <si>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</si>
  <si>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</si>
  <si>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</si>
  <si>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</si>
  <si>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</si>
  <si>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</si>
  <si>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</si>
  <si>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</si>
  <si>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</si>
  <si>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</si>
  <si>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</si>
  <si>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</si>
  <si>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</si>
  <si>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</si>
  <si>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</si>
  <si>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</si>
  <si>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</si>
  <si>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</si>
  <si>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</si>
  <si>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</si>
  <si>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</si>
  <si>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</si>
  <si>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</si>
  <si>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</si>
  <si>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</si>
  <si>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</si>
  <si>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</si>
  <si>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</si>
  <si>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</si>
  <si>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</si>
  <si>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</si>
  <si>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</si>
  <si>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</si>
  <si>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</si>
  <si>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</si>
  <si>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</si>
  <si>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</si>
  <si>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</si>
  <si>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</si>
  <si>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</si>
  <si>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</si>
  <si>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</si>
  <si>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</si>
  <si>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</si>
  <si>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</si>
  <si>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</si>
  <si>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</si>
  <si>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</si>
  <si>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</si>
  <si>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</si>
  <si>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</si>
  <si>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</si>
  <si>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</si>
  <si>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</si>
  <si>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</si>
  <si>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</si>
  <si>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</si>
  <si>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</si>
  <si>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</si>
  <si>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</si>
  <si>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</si>
  <si>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</si>
  <si>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</si>
  <si>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</si>
  <si>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</si>
  <si>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</si>
  <si>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</si>
  <si>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</si>
  <si>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</si>
  <si>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</si>
  <si>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</si>
  <si>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</si>
  <si>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</si>
  <si>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</si>
  <si>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</si>
  <si>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</si>
  <si>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</si>
  <si>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</si>
  <si>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</si>
  <si>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</si>
  <si>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</si>
  <si>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</si>
  <si>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</si>
  <si>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</si>
  <si>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</si>
  <si>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</si>
  <si>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</si>
  <si>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</si>
  <si>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</si>
  <si>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</si>
  <si>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</si>
  <si>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</si>
  <si>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</si>
  <si>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</si>
  <si>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</si>
  <si>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</si>
  <si>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</si>
  <si>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</si>
  <si>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</si>
  <si>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</si>
  <si>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</si>
  <si>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</si>
  <si>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</si>
  <si>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</si>
  <si>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</si>
  <si>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</si>
  <si>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</si>
  <si>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</si>
  <si>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</si>
  <si>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</si>
  <si>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</si>
  <si>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</si>
  <si>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</si>
  <si>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</si>
  <si>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</si>
  <si>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</si>
  <si>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</si>
  <si>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</si>
  <si>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</si>
  <si>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</si>
  <si>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</si>
  <si>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</si>
  <si>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</si>
  <si>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</si>
  <si>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</si>
  <si>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</si>
  <si>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</si>
  <si>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</si>
  <si>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</si>
  <si>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</si>
  <si>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</si>
  <si>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</si>
  <si>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</si>
  <si>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</si>
  <si>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</si>
  <si>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</si>
  <si>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</si>
  <si>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</si>
  <si>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</si>
  <si>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</si>
  <si>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</si>
  <si>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</si>
  <si>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</si>
  <si>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</si>
  <si>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</si>
  <si>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</si>
  <si>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</si>
  <si>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</si>
  <si>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</si>
  <si>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</si>
  <si>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</si>
  <si>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</si>
  <si>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</si>
  <si>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</si>
  <si>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</si>
  <si>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</si>
  <si>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</si>
  <si>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</si>
  <si>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</si>
  <si>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</si>
  <si>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</si>
  <si>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</si>
  <si>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</si>
  <si>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</si>
  <si>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</si>
  <si>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</si>
  <si>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</si>
  <si>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</si>
  <si>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</si>
  <si>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</si>
  <si>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</si>
  <si>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</si>
  <si>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</si>
  <si>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</si>
  <si>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</si>
  <si>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</si>
  <si>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</si>
  <si>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</si>
  <si>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</si>
  <si>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</si>
  <si>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</si>
  <si>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</si>
  <si>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</si>
  <si>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</si>
  <si>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</si>
  <si>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</si>
  <si>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</si>
  <si>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</si>
  <si>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</si>
  <si>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</si>
  <si>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</si>
  <si>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</si>
  <si>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</si>
  <si>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</si>
  <si>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</si>
  <si>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</si>
  <si>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</si>
  <si>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</si>
  <si>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</si>
  <si>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</si>
  <si>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</si>
  <si>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</si>
  <si>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</si>
  <si>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</si>
  <si>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</si>
  <si>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</si>
  <si>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</si>
  <si>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</si>
  <si>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</si>
  <si>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</si>
  <si>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</si>
  <si>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</si>
  <si>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</si>
  <si>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</si>
  <si>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</si>
  <si>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</si>
  <si>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</si>
  <si>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</si>
  <si>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</si>
  <si>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</si>
  <si>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</si>
  <si>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</si>
  <si>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</si>
  <si>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</si>
  <si>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</si>
  <si>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</si>
  <si>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</si>
  <si>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</si>
  <si>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</si>
  <si>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</si>
  <si>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</si>
  <si>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</si>
  <si>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</si>
  <si>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</si>
  <si>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</si>
  <si>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</si>
  <si>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</si>
  <si>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</si>
  <si>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</si>
  <si>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</si>
  <si>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</si>
  <si>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</si>
  <si>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</si>
  <si>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</si>
  <si>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</si>
  <si>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</si>
  <si>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</si>
  <si>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</si>
  <si>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</si>
  <si>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</si>
  <si>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</si>
  <si>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</si>
  <si>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</si>
  <si>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</si>
  <si>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</si>
  <si>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</si>
  <si>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</si>
  <si>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</si>
  <si>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</si>
  <si>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</si>
  <si>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</si>
  <si>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</si>
  <si>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</si>
  <si>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</si>
  <si>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</si>
  <si>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</si>
  <si>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</si>
  <si>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</si>
  <si>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</si>
  <si>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</si>
  <si>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</si>
  <si>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</si>
  <si>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</si>
  <si>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</si>
  <si>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</si>
  <si>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</si>
  <si>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</si>
  <si>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</si>
  <si>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</si>
  <si>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</si>
  <si>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</si>
  <si>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</si>
  <si>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</si>
  <si>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</si>
  <si>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</si>
  <si>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</si>
  <si>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</si>
  <si>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</si>
  <si>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</si>
  <si>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</si>
  <si>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</si>
  <si>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</si>
  <si>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</si>
  <si>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</si>
  <si>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</si>
  <si>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</si>
  <si>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</si>
  <si>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</si>
  <si>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</si>
  <si>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</si>
  <si>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</si>
  <si>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</si>
  <si>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</si>
  <si>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</si>
  <si>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</si>
  <si>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</si>
  <si>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</si>
  <si>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</si>
  <si>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</si>
  <si>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</si>
  <si>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</si>
  <si>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</si>
  <si>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</si>
  <si>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</si>
  <si>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</si>
  <si>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</si>
  <si>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</si>
  <si>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</si>
  <si>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</si>
  <si>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</si>
  <si>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</si>
  <si>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</si>
  <si>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</si>
  <si>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</si>
  <si>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</si>
  <si>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</si>
  <si>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</si>
  <si>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</si>
  <si>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</si>
  <si>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</si>
  <si>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</si>
  <si>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</si>
  <si>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</si>
  <si>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</si>
  <si>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</si>
  <si>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</si>
  <si>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</si>
  <si>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</si>
  <si>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</si>
  <si>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</si>
  <si>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</si>
  <si>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</si>
  <si>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</si>
  <si>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</si>
  <si>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</si>
  <si>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</si>
  <si>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</si>
  <si>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</si>
  <si>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</si>
  <si>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</si>
  <si>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</si>
  <si>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</si>
  <si>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</si>
  <si>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</si>
  <si>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</si>
  <si>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</si>
  <si>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</si>
  <si>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</si>
  <si>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</si>
  <si>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</si>
  <si>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</si>
  <si>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</si>
  <si>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</si>
  <si>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</si>
  <si>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</si>
  <si>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</si>
  <si>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</si>
  <si>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</si>
  <si>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</si>
  <si>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</si>
  <si>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</si>
  <si>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</si>
  <si>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</si>
  <si>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</si>
  <si>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</si>
  <si>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</si>
  <si>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</si>
  <si>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</si>
  <si>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</si>
  <si>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</si>
  <si>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</si>
  <si>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</si>
  <si>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</si>
  <si>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</si>
  <si>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</si>
  <si>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</si>
  <si>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</si>
  <si>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</si>
  <si>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</si>
  <si>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</si>
  <si>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</si>
  <si>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</si>
  <si>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</si>
  <si>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</si>
  <si>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</si>
  <si>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</si>
  <si>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</si>
  <si>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</si>
  <si>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</si>
  <si>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</si>
  <si>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</si>
  <si>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</si>
  <si>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</si>
  <si>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</si>
  <si>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</si>
  <si>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</si>
  <si>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</si>
  <si>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</si>
  <si>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</si>
  <si>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</si>
  <si>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</si>
  <si>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</si>
  <si>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</si>
  <si>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</si>
  <si>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</si>
  <si>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</si>
  <si>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</si>
  <si>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</si>
  <si>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</si>
  <si>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</si>
  <si>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</si>
  <si>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</si>
  <si>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</si>
  <si>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</si>
  <si>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</si>
  <si>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</si>
  <si>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</si>
  <si>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</si>
  <si>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</si>
  <si>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</si>
  <si>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</si>
  <si>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</si>
  <si>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</si>
  <si>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</si>
  <si>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</si>
  <si>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</si>
  <si>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</si>
  <si>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</si>
  <si>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</si>
  <si>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</si>
  <si>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</si>
  <si>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</si>
  <si>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</si>
  <si>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</si>
  <si>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</si>
  <si>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</si>
  <si>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</si>
  <si>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</si>
  <si>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</si>
  <si>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</si>
  <si>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</si>
  <si>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</si>
  <si>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</si>
  <si>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</si>
  <si>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</si>
  <si>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</si>
  <si>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</si>
  <si>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</si>
  <si>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</si>
  <si>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</si>
  <si>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</si>
  <si>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</si>
  <si>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</si>
  <si>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</si>
  <si>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</si>
  <si>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</si>
  <si>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</si>
  <si>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</si>
  <si>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</si>
  <si>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</si>
  <si>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</si>
  <si>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</si>
  <si>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</si>
  <si>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</si>
  <si>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</si>
  <si>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</si>
  <si>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</si>
  <si>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</si>
  <si>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</si>
  <si>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</si>
  <si>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</si>
  <si>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</si>
  <si>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</si>
  <si>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</si>
  <si>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</si>
  <si>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</si>
  <si>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</si>
  <si>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</si>
  <si>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</si>
  <si>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</si>
  <si>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</si>
  <si>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</si>
  <si>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</si>
  <si>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</si>
  <si>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</si>
  <si>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</si>
  <si>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</si>
  <si>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</si>
  <si>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</si>
  <si>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</si>
  <si>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</si>
  <si>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</si>
  <si>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</si>
  <si>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</si>
  <si>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</si>
  <si>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</si>
  <si>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</si>
  <si>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</si>
  <si>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</si>
  <si>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</si>
  <si>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</si>
  <si>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</si>
  <si>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</si>
  <si>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</si>
  <si>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</si>
  <si>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</si>
  <si>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</si>
  <si>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</si>
  <si>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</si>
  <si>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</si>
  <si>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</si>
  <si>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</si>
  <si>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</si>
  <si>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</si>
  <si>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</si>
  <si>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</si>
  <si>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</si>
  <si>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</si>
  <si>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</si>
  <si>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</si>
  <si>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</si>
  <si>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</si>
  <si>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</si>
  <si>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</si>
  <si>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</si>
  <si>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</si>
  <si>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</si>
  <si>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</si>
  <si>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</si>
  <si>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</si>
  <si>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</si>
  <si>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</si>
  <si>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</si>
  <si>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</si>
  <si>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</si>
  <si>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</si>
  <si>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</si>
  <si>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</si>
  <si>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</si>
  <si>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</si>
  <si>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</si>
  <si>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</si>
  <si>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</si>
  <si>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</si>
  <si>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</si>
  <si>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</si>
  <si>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</si>
  <si>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</si>
  <si>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</si>
  <si>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</si>
  <si>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</si>
  <si>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</si>
  <si>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</si>
  <si>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</si>
  <si>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</si>
  <si>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</si>
  <si>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</si>
  <si>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</si>
  <si>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</si>
  <si>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</si>
  <si>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</si>
  <si>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</si>
  <si>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</si>
  <si>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</si>
  <si>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</si>
  <si>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</si>
  <si>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</si>
  <si>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</si>
  <si>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</si>
  <si>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</si>
  <si>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</si>
  <si>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</si>
  <si>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</si>
  <si>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</si>
  <si>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</si>
  <si>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</si>
  <si>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</si>
  <si>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</si>
  <si>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</si>
  <si>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</si>
  <si>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</si>
  <si>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</si>
  <si>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</si>
  <si>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</si>
  <si>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</si>
  <si>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</si>
  <si>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</si>
  <si>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</si>
  <si>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</si>
  <si>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</si>
  <si>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</si>
  <si>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</si>
  <si>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</si>
  <si>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</si>
  <si>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</si>
  <si>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</si>
  <si>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</si>
  <si>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</si>
  <si>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</si>
  <si>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</si>
  <si>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</si>
  <si>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</si>
  <si>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</si>
  <si>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</si>
  <si>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</si>
  <si>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</si>
  <si>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</si>
  <si>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</si>
  <si>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</si>
  <si>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</si>
  <si>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</si>
  <si>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</si>
  <si>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</si>
  <si>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</si>
  <si>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</si>
  <si>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</si>
  <si>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</si>
  <si>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</si>
  <si>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</si>
  <si>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</si>
  <si>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</si>
  <si>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</si>
  <si>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</si>
  <si>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</si>
  <si>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</si>
  <si>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</si>
  <si>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</si>
  <si>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</si>
  <si>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</si>
  <si>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</si>
  <si>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</si>
  <si>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</si>
  <si>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</si>
  <si>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</si>
  <si>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</si>
  <si>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</si>
  <si>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</si>
  <si>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</si>
  <si>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</si>
  <si>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</si>
  <si>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</si>
  <si>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</si>
  <si>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</si>
  <si>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</si>
  <si>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</si>
  <si>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</si>
  <si>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</si>
  <si>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</si>
  <si>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</si>
  <si>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</si>
  <si>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</si>
  <si>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</si>
  <si>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</si>
  <si>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</si>
  <si>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</si>
  <si>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</si>
  <si>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</si>
  <si>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</si>
  <si>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</si>
  <si>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</si>
  <si>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</si>
  <si>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</si>
  <si>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</si>
  <si>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</si>
  <si>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</si>
  <si>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</si>
  <si>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</si>
  <si>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</si>
  <si>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</si>
  <si>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</si>
  <si>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</si>
  <si>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</si>
  <si>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</si>
  <si>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</si>
  <si>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</si>
  <si>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</si>
  <si>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</si>
  <si>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</si>
  <si>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</si>
  <si>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</si>
  <si>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</si>
  <si>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</si>
  <si>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</si>
  <si>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</si>
  <si>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</si>
  <si>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</si>
  <si>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</si>
  <si>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</si>
  <si>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</si>
  <si>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</si>
  <si>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</si>
  <si>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</si>
  <si>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</si>
  <si>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</si>
  <si>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</si>
  <si>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</si>
  <si>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</si>
  <si>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</si>
  <si>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</si>
  <si>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</si>
  <si>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</si>
  <si>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</si>
  <si>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</si>
  <si>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</si>
  <si>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</si>
  <si>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</si>
  <si>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</si>
  <si>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</si>
  <si>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</si>
  <si>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</si>
  <si>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</si>
  <si>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</si>
  <si>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</si>
  <si>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</si>
  <si>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</si>
  <si>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</si>
  <si>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</si>
  <si>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</si>
  <si>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</si>
  <si>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</si>
  <si>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</si>
  <si>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</si>
  <si>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</si>
  <si>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</si>
  <si>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</si>
  <si>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</si>
  <si>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</si>
  <si>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</si>
  <si>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</si>
  <si>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</si>
  <si>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</si>
  <si>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</si>
  <si>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</si>
  <si>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</si>
  <si>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</si>
  <si>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</si>
  <si>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</si>
  <si>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</si>
  <si>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</si>
  <si>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</si>
  <si>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</si>
  <si>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</si>
  <si>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</si>
  <si>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</si>
  <si>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</si>
  <si>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</si>
  <si>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</si>
  <si>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</si>
  <si>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</si>
  <si>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</si>
  <si>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</si>
  <si>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</si>
  <si>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</si>
  <si>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</si>
  <si>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</si>
  <si>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</si>
  <si>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</si>
  <si>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</si>
  <si>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</si>
  <si>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</si>
  <si>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</si>
  <si>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</si>
  <si>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</si>
  <si>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</si>
  <si>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</si>
  <si>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</si>
  <si>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</si>
  <si>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</si>
  <si>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</si>
  <si>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</si>
  <si>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</si>
  <si>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</si>
  <si>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</si>
  <si>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</si>
  <si>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</si>
  <si>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</si>
  <si>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</si>
  <si>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</si>
  <si>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</si>
  <si>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</si>
  <si>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</si>
  <si>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</si>
  <si>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</si>
  <si>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</si>
  <si>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</si>
  <si>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</si>
  <si>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</si>
  <si>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</si>
  <si>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</si>
  <si>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</si>
  <si>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</si>
  <si>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</si>
  <si>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</si>
  <si>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</si>
  <si>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</si>
  <si>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</si>
  <si>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</si>
  <si>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</si>
  <si>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</si>
  <si>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</si>
  <si>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</si>
  <si>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</si>
  <si>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</si>
  <si>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</si>
  <si>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</si>
  <si>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</si>
  <si>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</si>
  <si>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</si>
  <si>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</si>
  <si>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</si>
  <si>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</si>
  <si>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</si>
  <si>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</si>
  <si>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</si>
  <si>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</si>
  <si>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</si>
  <si>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</si>
  <si>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</si>
  <si>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</si>
  <si>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</si>
  <si>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</si>
  <si>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</si>
  <si>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</si>
  <si>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</si>
  <si>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</si>
  <si>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</si>
  <si>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</si>
  <si>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</si>
  <si>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</si>
  <si>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</si>
  <si>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</si>
  <si>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</si>
  <si>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</si>
  <si>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</si>
  <si>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</si>
  <si>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</si>
  <si>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</si>
  <si>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</si>
  <si>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</si>
  <si>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</si>
  <si>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</si>
  <si>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</si>
  <si>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</si>
  <si>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</si>
  <si>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</si>
  <si>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</si>
  <si>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</si>
  <si>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</si>
  <si>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</si>
  <si>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</si>
  <si>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</si>
  <si>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</si>
  <si>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</si>
  <si>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</si>
  <si>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</si>
  <si>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</si>
  <si>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</si>
  <si>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</si>
  <si>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</si>
  <si>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</si>
  <si>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</si>
  <si>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</si>
  <si>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</si>
  <si>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</si>
  <si>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</si>
  <si>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</si>
  <si>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</si>
  <si>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</si>
  <si>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</si>
  <si>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</si>
  <si>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</si>
  <si>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</si>
  <si>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</si>
  <si>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</si>
  <si>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</si>
  <si>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</si>
  <si>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</si>
  <si>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</si>
  <si>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</si>
  <si>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</si>
  <si>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</si>
  <si>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</si>
  <si>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</si>
  <si>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</si>
  <si>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</si>
  <si>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</si>
  <si>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</si>
  <si>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</si>
  <si>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</si>
  <si>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</si>
  <si>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</si>
  <si>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</si>
  <si>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</si>
  <si>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</si>
  <si>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</si>
  <si>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</si>
  <si>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</si>
  <si>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</si>
  <si>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</si>
  <si>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</si>
  <si>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</si>
  <si>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</si>
  <si>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</si>
  <si>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</si>
  <si>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</si>
  <si>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</si>
  <si>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</si>
  <si>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</si>
  <si>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</si>
  <si>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</si>
  <si>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</si>
  <si>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</si>
  <si>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</si>
  <si>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</si>
  <si>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</si>
  <si>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</si>
  <si>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</si>
  <si>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</si>
  <si>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</si>
  <si>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</si>
  <si>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</si>
  <si>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</si>
  <si>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</si>
  <si>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</si>
  <si>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</si>
  <si>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</si>
  <si>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</si>
  <si>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</si>
  <si>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</si>
  <si>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</si>
  <si>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</si>
  <si>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</si>
  <si>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</si>
  <si>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</si>
  <si>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</si>
  <si>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</si>
  <si>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</si>
  <si>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</si>
  <si>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</si>
  <si>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</si>
  <si>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</si>
  <si>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</si>
  <si>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</si>
  <si>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</si>
  <si>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</si>
  <si>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</si>
  <si>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</si>
  <si>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</si>
  <si>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</si>
  <si>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</si>
  <si>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</si>
  <si>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</si>
  <si>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</si>
  <si>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</si>
  <si>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</si>
  <si>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</si>
  <si>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</si>
  <si>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</si>
  <si>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</si>
  <si>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</si>
  <si>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</si>
  <si>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</si>
  <si>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</si>
  <si>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</si>
  <si>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</si>
  <si>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</si>
  <si>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</si>
  <si>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</si>
  <si>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</si>
  <si>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</si>
  <si>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</si>
  <si>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</si>
  <si>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</si>
  <si>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</si>
  <si>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</si>
  <si>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</si>
  <si>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</si>
  <si>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</si>
  <si>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</si>
  <si>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</si>
  <si>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</si>
  <si>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</si>
  <si>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</si>
  <si>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</si>
  <si>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</si>
  <si>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</si>
  <si>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</si>
  <si>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</si>
  <si>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</si>
  <si>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</si>
  <si>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</si>
  <si>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</si>
  <si>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</si>
  <si>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</si>
  <si>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</si>
  <si>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</si>
  <si>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</si>
  <si>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</si>
  <si>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</si>
  <si>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</si>
  <si>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</si>
  <si>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</si>
  <si>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</si>
  <si>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</si>
  <si>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</si>
  <si>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</si>
  <si>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</si>
  <si>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</si>
  <si>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</si>
  <si>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</si>
  <si>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</si>
  <si>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</si>
  <si>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</si>
  <si>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</si>
  <si>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</si>
  <si>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</si>
  <si>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</si>
  <si>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</si>
  <si>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</si>
  <si>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</si>
  <si>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</si>
  <si>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</si>
  <si>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</si>
  <si>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</si>
  <si>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</si>
  <si>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</si>
  <si>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</si>
  <si>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</si>
  <si>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</si>
  <si>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</si>
  <si>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</si>
  <si>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</si>
  <si>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</si>
  <si>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</si>
  <si>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</si>
  <si>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</si>
  <si>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</si>
  <si>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</si>
  <si>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</si>
  <si>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</si>
  <si>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</si>
  <si>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</si>
  <si>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</si>
  <si>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</si>
  <si>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</si>
  <si>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</si>
  <si>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</si>
  <si>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</si>
  <si>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</si>
  <si>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</si>
  <si>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</si>
  <si>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</si>
  <si>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</si>
  <si>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</si>
  <si>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</si>
  <si>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</si>
  <si>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</si>
  <si>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</si>
  <si>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</si>
  <si>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</si>
  <si>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</si>
  <si>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</si>
  <si>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</si>
  <si>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</si>
  <si>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</si>
  <si>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</si>
  <si>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</si>
  <si>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</si>
  <si>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</si>
  <si>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</si>
  <si>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</si>
  <si>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</si>
  <si>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</si>
  <si>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</si>
  <si>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</si>
  <si>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</si>
  <si>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</si>
  <si>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</si>
  <si>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</si>
  <si>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</si>
  <si>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</si>
  <si>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</si>
  <si>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</si>
  <si>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</si>
  <si>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</si>
  <si>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</si>
  <si>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</si>
  <si>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</si>
  <si>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</si>
  <si>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</si>
  <si>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</si>
  <si>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</si>
  <si>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</si>
  <si>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</si>
  <si>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</si>
  <si>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</si>
  <si>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</si>
  <si>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</si>
  <si>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</si>
  <si>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</si>
  <si>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</si>
  <si>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</si>
  <si>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</si>
  <si>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</si>
  <si>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</si>
  <si>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</si>
  <si>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</si>
  <si>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</si>
  <si>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</si>
  <si>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</si>
  <si>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</si>
  <si>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</si>
  <si>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</si>
  <si>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</si>
  <si>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</si>
  <si>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</si>
  <si>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</si>
  <si>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</si>
  <si>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</si>
  <si>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</si>
  <si>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</si>
  <si>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</si>
  <si>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</si>
  <si>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</si>
  <si>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</si>
  <si>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</si>
  <si>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</si>
  <si>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</si>
  <si>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</si>
  <si>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</si>
  <si>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</si>
  <si>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</si>
  <si>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</si>
  <si>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</si>
  <si>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</si>
  <si>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</si>
  <si>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</si>
  <si>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</si>
  <si>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</si>
  <si>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</si>
  <si>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</si>
  <si>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</si>
  <si>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</si>
  <si>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</si>
  <si>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</si>
  <si>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</si>
  <si>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</si>
  <si>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</si>
  <si>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</si>
  <si>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</si>
  <si>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</si>
  <si>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</si>
  <si>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</si>
  <si>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</si>
  <si>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</si>
  <si>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</si>
  <si>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</si>
  <si>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</si>
  <si>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</si>
  <si>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</si>
  <si>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</si>
  <si>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</si>
  <si>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</si>
  <si>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</si>
  <si>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</si>
  <si>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</si>
  <si>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</si>
  <si>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</si>
  <si>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</si>
  <si>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</si>
  <si>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</si>
  <si>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</si>
  <si>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</si>
  <si>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</si>
  <si>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</si>
  <si>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</si>
  <si>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</si>
  <si>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</si>
  <si>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</si>
  <si>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</si>
  <si>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</si>
  <si>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</si>
  <si>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</si>
  <si>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</si>
  <si>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</si>
  <si>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</si>
  <si>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</si>
  <si>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</si>
  <si>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</si>
  <si>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</si>
  <si>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</si>
  <si>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</si>
  <si>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</si>
  <si>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</si>
  <si>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</si>
  <si>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</si>
  <si>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</si>
  <si>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</si>
  <si>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</si>
  <si>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</si>
  <si>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</si>
  <si>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</si>
  <si>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</si>
  <si>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</si>
  <si>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</si>
  <si>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</si>
  <si>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</si>
  <si>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</si>
  <si>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</si>
  <si>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</si>
  <si>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</si>
  <si>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</si>
  <si>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</si>
  <si>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</si>
  <si>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</si>
  <si>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</si>
  <si>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</si>
  <si>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</si>
  <si>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</si>
  <si>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</si>
  <si>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</si>
  <si>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</si>
  <si>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</si>
  <si>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</si>
  <si>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</si>
  <si>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</si>
  <si>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</si>
  <si>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</si>
  <si>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</si>
  <si>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</si>
  <si>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</si>
  <si>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</si>
  <si>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</si>
  <si>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</si>
  <si>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</si>
  <si>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</si>
  <si>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</si>
  <si>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</si>
  <si>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</si>
  <si>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</si>
  <si>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</si>
  <si>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</si>
  <si>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</si>
  <si>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</si>
  <si>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</si>
  <si>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</si>
  <si>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</si>
  <si>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</si>
  <si>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</si>
  <si>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</si>
  <si>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</si>
  <si>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</si>
  <si>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</si>
  <si>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</si>
  <si>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</si>
  <si>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</si>
  <si>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</si>
  <si>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</si>
  <si>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</si>
  <si>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</si>
  <si>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</si>
  <si>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</si>
  <si>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</si>
  <si>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</si>
  <si>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</si>
  <si>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</si>
  <si>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</si>
  <si>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</si>
  <si>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</si>
  <si>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</si>
  <si>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</si>
  <si>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</si>
  <si>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</si>
  <si>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</si>
  <si>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</si>
  <si>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</si>
  <si>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</si>
  <si>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</si>
  <si>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</si>
  <si>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</si>
  <si>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</si>
  <si>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</si>
  <si>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</si>
  <si>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</si>
  <si>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</si>
  <si>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</si>
  <si>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</si>
  <si>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</si>
  <si>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</si>
  <si>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</si>
  <si>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</si>
  <si>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</si>
  <si>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</si>
  <si>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</si>
  <si>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</si>
  <si>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</si>
  <si>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</si>
  <si>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</si>
  <si>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</si>
  <si>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</si>
  <si>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</si>
  <si>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</si>
  <si>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</si>
  <si>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</si>
  <si>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</si>
  <si>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</si>
  <si>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</si>
  <si>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</si>
  <si>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</si>
  <si>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</si>
  <si>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</si>
  <si>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</si>
  <si>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</si>
  <si>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</si>
  <si>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</si>
  <si>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</si>
  <si>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</si>
  <si>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</si>
  <si>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</si>
  <si>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</si>
  <si>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</si>
  <si>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</si>
  <si>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</si>
  <si>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</si>
  <si>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</si>
  <si>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</si>
  <si>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</si>
  <si>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</si>
  <si>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</si>
  <si>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</si>
  <si>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</si>
  <si>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</si>
  <si>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</si>
  <si>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</si>
  <si>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</si>
  <si>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</si>
  <si>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</si>
  <si>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</si>
  <si>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</si>
  <si>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</si>
  <si>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</si>
  <si>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</si>
  <si>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</si>
  <si>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</si>
  <si>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</si>
  <si>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</si>
  <si>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</si>
  <si>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</si>
  <si>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</si>
  <si>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</si>
  <si>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</si>
  <si>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</si>
  <si>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</si>
  <si>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</si>
  <si>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</si>
  <si>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</si>
  <si>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</si>
  <si>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</si>
  <si>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</si>
  <si>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</si>
  <si>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</si>
  <si>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</si>
  <si>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</si>
  <si>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</si>
  <si>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</si>
  <si>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</si>
  <si>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</si>
  <si>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</si>
  <si>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</si>
  <si>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</si>
  <si>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</si>
  <si>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</si>
  <si>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</si>
  <si>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</si>
  <si>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</si>
  <si>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</si>
  <si>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</si>
  <si>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</si>
  <si>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</si>
  <si>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</si>
  <si>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</si>
  <si>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</si>
  <si>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</si>
  <si>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</si>
  <si>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</si>
  <si>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</si>
  <si>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</si>
  <si>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</si>
  <si>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</si>
  <si>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</si>
  <si>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</si>
  <si>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</si>
  <si>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</si>
  <si>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</si>
  <si>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</si>
  <si>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</si>
  <si>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</si>
  <si>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</si>
  <si>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</si>
  <si>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</si>
  <si>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</si>
  <si>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</si>
  <si>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</si>
  <si>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</si>
  <si>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</si>
  <si>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</si>
  <si>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</si>
  <si>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</si>
  <si>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</si>
  <si>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</si>
  <si>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</si>
  <si>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</si>
  <si>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</si>
  <si>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</si>
  <si>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</si>
  <si>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</si>
  <si>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</si>
  <si>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</si>
  <si>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</si>
  <si>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</si>
  <si>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</si>
  <si>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</si>
  <si>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</si>
  <si>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</si>
  <si>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</si>
  <si>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</si>
  <si>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</si>
  <si>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</si>
  <si>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</si>
  <si>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</si>
  <si>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</si>
  <si>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</si>
  <si>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</si>
  <si>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</si>
  <si>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</si>
  <si>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</si>
  <si>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</si>
  <si>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</si>
  <si>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</si>
  <si>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</si>
  <si>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</si>
  <si>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</si>
  <si>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</si>
  <si>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</si>
  <si>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</si>
  <si>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</si>
  <si>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</si>
  <si>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</si>
  <si>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</si>
  <si>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</si>
  <si>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</si>
  <si>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</si>
  <si>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</si>
  <si>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</si>
  <si>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</si>
  <si>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</si>
  <si>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</si>
  <si>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</si>
  <si>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</si>
  <si>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</si>
  <si>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</si>
  <si>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</si>
  <si>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</si>
  <si>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</si>
  <si>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</si>
  <si>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</si>
  <si>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</si>
  <si>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</si>
  <si>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</si>
  <si>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</si>
  <si>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</si>
  <si>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</si>
  <si>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</si>
  <si>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</si>
  <si>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</si>
  <si>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</si>
  <si>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</si>
  <si>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</si>
  <si>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</si>
  <si>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</si>
  <si>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</si>
  <si>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</si>
  <si>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</si>
  <si>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</si>
  <si>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</si>
  <si>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</si>
  <si>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</si>
  <si>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</si>
  <si>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</si>
  <si>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</si>
  <si>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</si>
  <si>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</si>
  <si>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</si>
  <si>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</si>
  <si>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</si>
  <si>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</si>
  <si>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</si>
  <si>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</si>
  <si>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</si>
  <si>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</si>
  <si>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</si>
  <si>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</si>
  <si>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</si>
  <si>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</si>
  <si>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</si>
  <si>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</si>
  <si>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</si>
  <si>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</si>
  <si>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</si>
  <si>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</si>
  <si>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</si>
  <si>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</si>
  <si>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</si>
  <si>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</si>
  <si>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</si>
  <si>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</si>
  <si>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</si>
  <si>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</si>
  <si>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</si>
  <si>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</si>
  <si>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</si>
  <si>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</si>
  <si>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</si>
  <si>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</si>
  <si>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</si>
  <si>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</si>
  <si>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</si>
  <si>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</si>
  <si>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</si>
  <si>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</si>
  <si>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</si>
  <si>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</si>
  <si>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</si>
  <si>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</si>
  <si>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</si>
  <si>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</si>
  <si>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</si>
  <si>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</si>
  <si>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</si>
  <si>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</si>
  <si>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</si>
  <si>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</si>
  <si>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</si>
  <si>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</si>
  <si>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</si>
  <si>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</si>
  <si>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</si>
  <si>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</si>
  <si>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</si>
  <si>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</si>
  <si>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</si>
  <si>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</si>
  <si>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</si>
  <si>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</si>
  <si>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</si>
  <si>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</si>
  <si>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</si>
  <si>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</si>
  <si>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</si>
  <si>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</si>
  <si>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</si>
  <si>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</si>
  <si>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</si>
  <si>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</si>
  <si>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</si>
  <si>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</si>
  <si>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</si>
  <si>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</si>
  <si>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</si>
  <si>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</si>
  <si>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</si>
  <si>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</si>
  <si>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</si>
  <si>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</si>
  <si>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</si>
  <si>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</si>
  <si>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</si>
  <si>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</si>
  <si>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</si>
  <si>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</si>
  <si>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</si>
  <si>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</si>
  <si>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</si>
  <si>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</si>
  <si>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</si>
  <si>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</si>
  <si>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</si>
  <si>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</si>
  <si>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</si>
  <si>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</si>
  <si>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</si>
  <si>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</si>
  <si>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</si>
  <si>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</si>
  <si>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</si>
  <si>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</si>
  <si>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</si>
  <si>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</si>
  <si>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</si>
  <si>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</si>
  <si>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</si>
  <si>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</si>
  <si>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</si>
  <si>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</si>
  <si>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</si>
  <si>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</si>
  <si>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</si>
  <si>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</si>
  <si>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</si>
  <si>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</si>
  <si>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</si>
  <si>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</si>
  <si>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</si>
  <si>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</si>
  <si>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</si>
  <si>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</si>
  <si>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</si>
  <si>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</si>
  <si>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</si>
  <si>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</si>
  <si>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</si>
  <si>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</si>
  <si>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</si>
  <si>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</si>
  <si>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</si>
  <si>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</si>
  <si>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</si>
  <si>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</si>
  <si>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</si>
  <si>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</si>
  <si>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</si>
  <si>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</si>
  <si>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</si>
  <si>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</si>
  <si>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</si>
  <si>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</si>
  <si>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</si>
  <si>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</si>
  <si>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</si>
  <si>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</si>
  <si>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</si>
  <si>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</si>
  <si>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</si>
  <si>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</si>
  <si>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</si>
  <si>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</si>
  <si>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</si>
  <si>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</si>
  <si>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</si>
  <si>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</si>
  <si>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</si>
  <si>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</si>
  <si>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</si>
  <si>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</si>
  <si>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</si>
  <si>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</si>
  <si>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</si>
  <si>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</si>
  <si>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</si>
  <si>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</si>
  <si>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</si>
  <si>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</si>
  <si>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</si>
  <si>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</si>
  <si>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</si>
  <si>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</si>
  <si>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</si>
  <si>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</si>
  <si>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</si>
  <si>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</si>
  <si>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</si>
  <si>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</si>
  <si>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</si>
  <si>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</si>
  <si>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</si>
  <si>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</si>
  <si>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</si>
  <si>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</si>
  <si>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</si>
  <si>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</si>
  <si>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</si>
  <si>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</si>
  <si>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</si>
  <si>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</si>
  <si>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</si>
  <si>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</si>
  <si>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</si>
  <si>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</si>
  <si>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</si>
  <si>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</si>
  <si>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</si>
  <si>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</si>
  <si>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</si>
  <si>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</si>
  <si>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</si>
  <si>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</si>
  <si>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</si>
  <si>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</si>
  <si>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</si>
  <si>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</si>
  <si>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</si>
  <si>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</si>
  <si>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</si>
  <si>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</si>
  <si>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</si>
  <si>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</si>
  <si>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</si>
  <si>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</si>
  <si>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</si>
  <si>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</si>
  <si>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</si>
  <si>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</si>
  <si>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</si>
  <si>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</si>
  <si>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</si>
  <si>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</si>
  <si>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</si>
  <si>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</si>
  <si>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</si>
  <si>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</si>
  <si>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</si>
  <si>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</si>
  <si>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</si>
  <si>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</si>
  <si>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</si>
  <si>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</si>
  <si>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</si>
  <si>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</si>
  <si>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</si>
  <si>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</si>
  <si>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</si>
  <si>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</si>
  <si>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</si>
  <si>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</si>
  <si>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</si>
  <si>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</si>
  <si>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</si>
  <si>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</si>
  <si>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</si>
  <si>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</si>
  <si>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</si>
  <si>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</si>
  <si>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</si>
  <si>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</si>
  <si>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</si>
  <si>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</si>
  <si>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</si>
  <si>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</si>
  <si>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</si>
  <si>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</si>
  <si>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</si>
  <si>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</si>
  <si>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</si>
  <si>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</si>
  <si>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</si>
  <si>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</si>
  <si>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</si>
  <si>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</si>
  <si>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</si>
  <si>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</si>
  <si>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</si>
  <si>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</si>
  <si>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</si>
  <si>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</si>
  <si>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</si>
  <si>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</si>
  <si>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</si>
  <si>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</si>
  <si>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</si>
  <si>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</si>
  <si>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</si>
  <si>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</si>
  <si>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</si>
  <si>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</si>
  <si>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</si>
  <si>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</si>
  <si>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</si>
  <si>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</si>
  <si>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</si>
  <si>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</si>
  <si>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</si>
  <si>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</si>
  <si>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</si>
  <si>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</si>
  <si>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</si>
  <si>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</si>
  <si>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</si>
  <si>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</si>
  <si>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</si>
  <si>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</si>
  <si>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</si>
  <si>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</si>
  <si>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</si>
  <si>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</si>
  <si>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</si>
  <si>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</si>
  <si>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</si>
  <si>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</si>
  <si>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</si>
  <si>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</si>
  <si>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</si>
  <si>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</si>
  <si>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</si>
  <si>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</si>
  <si>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</si>
  <si>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</si>
  <si>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</si>
  <si>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</si>
  <si>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</si>
  <si>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</si>
  <si>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</si>
  <si>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</si>
  <si>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</si>
  <si>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</si>
  <si>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</si>
  <si>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</si>
  <si>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</si>
  <si>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</si>
  <si>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</si>
  <si>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</si>
  <si>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</si>
  <si>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</si>
  <si>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</si>
  <si>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</si>
  <si>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</si>
  <si>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</si>
  <si>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</si>
  <si>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</si>
  <si>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</si>
  <si>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</si>
  <si>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</si>
  <si>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</si>
  <si>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</si>
  <si>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</si>
  <si>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</si>
  <si>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</si>
  <si>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</si>
  <si>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</si>
  <si>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</si>
  <si>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</si>
  <si>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</si>
  <si>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</si>
  <si>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</si>
  <si>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</si>
  <si>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</si>
  <si>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</si>
  <si>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</si>
  <si>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</si>
  <si>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</si>
  <si>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</si>
  <si>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</si>
  <si>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</si>
  <si>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</si>
  <si>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</si>
  <si>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</si>
  <si>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</si>
  <si>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</si>
  <si>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</si>
  <si>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</si>
  <si>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</si>
  <si>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</si>
  <si>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</si>
  <si>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</si>
  <si>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</si>
  <si>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</si>
  <si>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</si>
  <si>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</si>
  <si>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</si>
  <si>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</si>
  <si>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</si>
  <si>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</si>
  <si>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</si>
  <si>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</si>
  <si>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</si>
  <si>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</si>
  <si>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</si>
  <si>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</si>
  <si>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</si>
  <si>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</si>
  <si>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</si>
  <si>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</si>
  <si>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</si>
  <si>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</si>
  <si>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</si>
  <si>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</si>
  <si>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</si>
  <si>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</si>
  <si>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</si>
  <si>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</si>
  <si>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</si>
  <si>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</si>
  <si>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</si>
  <si>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</si>
  <si>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</si>
  <si>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</si>
  <si>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</si>
  <si>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</si>
  <si>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</si>
  <si>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</si>
  <si>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</si>
  <si>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</si>
  <si>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</si>
  <si>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</si>
  <si>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</si>
  <si>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</si>
  <si>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</si>
  <si>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</si>
  <si>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</si>
  <si>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</si>
  <si>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</si>
  <si>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</si>
  <si>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</si>
  <si>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</si>
  <si>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</si>
  <si>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</si>
  <si>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</si>
  <si>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</si>
  <si>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</si>
  <si>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</si>
  <si>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</si>
  <si>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</si>
  <si>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</si>
  <si>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</si>
  <si>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</si>
  <si>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</si>
  <si>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</si>
  <si>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</si>
  <si>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</si>
  <si>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</si>
  <si>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</si>
  <si>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</si>
  <si>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</si>
  <si>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</si>
  <si>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</si>
  <si>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</si>
  <si>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</si>
  <si>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</si>
  <si>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</si>
  <si>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</si>
  <si>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</si>
  <si>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</si>
  <si>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</si>
  <si>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</si>
  <si>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</si>
  <si>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</si>
  <si>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</si>
  <si>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</si>
  <si>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</si>
  <si>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</si>
  <si>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</si>
  <si>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</si>
  <si>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</si>
  <si>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</si>
  <si>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</si>
  <si>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</si>
  <si>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</si>
  <si>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</si>
  <si>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</si>
  <si>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</si>
  <si>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</si>
  <si>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</si>
  <si>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</si>
  <si>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</si>
  <si>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</si>
  <si>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</si>
  <si>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</si>
  <si>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</si>
  <si>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</si>
  <si>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</si>
  <si>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</si>
  <si>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</si>
  <si>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</si>
  <si>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</si>
  <si>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</si>
  <si>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</si>
  <si>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</si>
  <si>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</si>
  <si>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</si>
  <si>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</si>
  <si>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</si>
  <si>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</si>
  <si>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</si>
  <si>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</si>
  <si>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</si>
  <si>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</si>
  <si>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</si>
  <si>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</si>
  <si>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</si>
  <si>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</si>
  <si>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</si>
  <si>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</si>
  <si>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</si>
  <si>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</si>
  <si>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</si>
  <si>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</si>
  <si>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</si>
  <si>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</si>
  <si>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</si>
  <si>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</si>
  <si>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</si>
  <si>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</si>
  <si>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</si>
  <si>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</si>
  <si>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</si>
  <si>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</si>
  <si>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</si>
  <si>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</si>
  <si>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</si>
  <si>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</si>
  <si>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</si>
  <si>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</si>
  <si>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</si>
  <si>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</si>
  <si>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</si>
  <si>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</si>
  <si>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</si>
  <si>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</si>
  <si>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</si>
  <si>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</si>
  <si>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</si>
  <si>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</si>
  <si>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</si>
  <si>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</si>
  <si>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</si>
  <si>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</si>
  <si>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</si>
  <si>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</si>
  <si>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</si>
  <si>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</si>
  <si>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</si>
  <si>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</si>
  <si>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</si>
  <si>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</si>
  <si>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</si>
  <si>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</si>
  <si>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</si>
  <si>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</si>
  <si>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</si>
  <si>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</si>
  <si>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</si>
  <si>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</si>
  <si>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</si>
  <si>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</si>
  <si>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</si>
  <si>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</si>
  <si>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</si>
  <si>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</si>
  <si>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</si>
  <si>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</si>
  <si>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</si>
  <si>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</si>
  <si>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</si>
  <si>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</si>
  <si>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</si>
  <si>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</si>
  <si>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</si>
  <si>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</si>
  <si>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</si>
  <si>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</si>
  <si>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</si>
  <si>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</si>
  <si>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</si>
  <si>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</si>
  <si>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</si>
  <si>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</si>
  <si>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</si>
  <si>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</si>
  <si>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</si>
  <si>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</si>
  <si>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</si>
  <si>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</si>
  <si>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</si>
  <si>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</si>
  <si>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</si>
  <si>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</si>
  <si>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</si>
  <si>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</si>
  <si>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</si>
  <si>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</si>
  <si>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</si>
  <si>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</si>
  <si>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</si>
  <si>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</si>
  <si>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</si>
  <si>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</si>
  <si>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</si>
  <si>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</si>
  <si>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</si>
  <si>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</si>
  <si>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</si>
  <si>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</si>
  <si>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</si>
  <si>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</si>
  <si>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</si>
  <si>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</si>
  <si>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</si>
  <si>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</si>
  <si>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</si>
  <si>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</si>
  <si>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</si>
  <si>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</si>
  <si>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</si>
  <si>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</si>
  <si>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</si>
  <si>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</si>
  <si>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</si>
  <si>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</si>
  <si>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</si>
  <si>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</si>
  <si>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</si>
  <si>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</si>
  <si>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</si>
  <si>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</si>
  <si>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</si>
  <si>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</si>
  <si>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</si>
  <si>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</si>
  <si>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</si>
  <si>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</si>
  <si>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</si>
  <si>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</si>
  <si>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</si>
  <si>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</si>
  <si>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</si>
  <si>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</si>
  <si>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</si>
  <si>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</si>
  <si>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</si>
  <si>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</si>
  <si>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</si>
  <si>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</si>
  <si>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</si>
  <si>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</si>
  <si>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</si>
  <si>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</si>
  <si>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</si>
  <si>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</si>
  <si>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</si>
  <si>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</si>
  <si>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</si>
  <si>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</si>
  <si>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</si>
  <si>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</si>
  <si>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</si>
  <si>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</si>
  <si>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</si>
  <si>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</si>
  <si>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</si>
  <si>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</si>
  <si>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</si>
  <si>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</si>
  <si>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</si>
  <si>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</si>
  <si>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</si>
  <si>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</si>
  <si>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</si>
  <si>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</si>
  <si>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</si>
  <si>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</si>
  <si>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</si>
  <si>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</si>
  <si>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</si>
  <si>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</si>
  <si>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</si>
  <si>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</si>
  <si>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</si>
  <si>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</si>
  <si>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</si>
  <si>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</si>
  <si>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</si>
  <si>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</si>
  <si>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</si>
  <si>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</si>
  <si>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</si>
  <si>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</si>
  <si>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</si>
  <si>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</si>
  <si>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</si>
  <si>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</si>
  <si>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</si>
  <si>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</si>
  <si>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</si>
  <si>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</si>
  <si>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</si>
  <si>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</si>
  <si>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</si>
  <si>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</si>
  <si>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</si>
  <si>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</si>
  <si>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</si>
  <si>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</si>
  <si>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</si>
  <si>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</si>
  <si>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</si>
  <si>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</si>
  <si>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</si>
  <si>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</si>
  <si>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</si>
  <si>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</si>
  <si>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</si>
  <si>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</si>
  <si>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</si>
  <si>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</si>
  <si>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</si>
  <si>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</si>
  <si>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</si>
  <si>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</si>
  <si>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</si>
  <si>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</si>
  <si>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</si>
  <si>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</si>
  <si>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</si>
  <si>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</si>
  <si>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</si>
  <si>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</si>
  <si>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</si>
  <si>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</si>
  <si>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</si>
  <si>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</si>
  <si>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</si>
  <si>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</si>
  <si>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</si>
  <si>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</si>
  <si>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</si>
  <si>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</si>
  <si>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</si>
  <si>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</si>
  <si>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</si>
  <si>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</si>
  <si>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</si>
  <si>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</si>
  <si>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</si>
  <si>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</si>
  <si>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</si>
  <si>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</si>
  <si>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</si>
  <si>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</si>
  <si>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</si>
  <si>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</si>
  <si>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</si>
  <si>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</si>
  <si>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</si>
  <si>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</si>
  <si>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</si>
  <si>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</si>
  <si>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</si>
  <si>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</si>
  <si>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</si>
  <si>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</si>
  <si>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</si>
  <si>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</si>
  <si>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</si>
  <si>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</si>
  <si>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</si>
  <si>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</si>
  <si>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</si>
  <si>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</si>
  <si>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</si>
  <si>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</si>
  <si>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</si>
  <si>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</si>
  <si>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</si>
  <si>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</si>
  <si>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</si>
  <si>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</si>
  <si>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</si>
  <si>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</si>
  <si>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</si>
  <si>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</si>
  <si>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</si>
  <si>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</si>
  <si>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</si>
  <si>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</si>
  <si>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</si>
  <si>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</si>
  <si>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</si>
  <si>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</si>
  <si>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</si>
  <si>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</si>
  <si>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</si>
  <si>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</si>
  <si>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</si>
  <si>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</si>
  <si>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</si>
  <si>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</si>
  <si>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</si>
  <si>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</si>
  <si>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</si>
  <si>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</si>
  <si>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</si>
  <si>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</si>
  <si>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</si>
  <si>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</si>
  <si>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</si>
  <si>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</si>
  <si>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</si>
  <si>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</si>
  <si>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</si>
  <si>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</si>
  <si>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</si>
  <si>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</si>
  <si>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</si>
  <si>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</si>
  <si>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</si>
  <si>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</si>
  <si>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</si>
  <si>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</si>
  <si>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</si>
  <si>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</si>
  <si>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</si>
  <si>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</si>
  <si>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</si>
  <si>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</si>
  <si>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</si>
  <si>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</si>
  <si>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</si>
  <si>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</si>
  <si>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</si>
  <si>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</si>
  <si>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</si>
  <si>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</si>
  <si>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</si>
  <si>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</si>
  <si>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</si>
  <si>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</si>
  <si>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</si>
  <si>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</si>
  <si>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</si>
  <si>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</si>
  <si>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</si>
  <si>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</si>
  <si>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</si>
  <si>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</si>
  <si>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</si>
  <si>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</si>
  <si>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</si>
  <si>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</si>
  <si>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</si>
  <si>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</si>
  <si>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</si>
  <si>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</si>
  <si>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</si>
  <si>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</si>
  <si>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</si>
  <si>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</si>
  <si>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</si>
  <si>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</si>
  <si>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</si>
  <si>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</si>
  <si>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</si>
  <si>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</si>
  <si>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</si>
  <si>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</si>
  <si>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</si>
  <si>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</si>
  <si>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</si>
  <si>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</si>
  <si>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</si>
  <si>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</si>
  <si>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</si>
  <si>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</si>
  <si>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</si>
  <si>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</si>
  <si>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</si>
  <si>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</si>
  <si>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</si>
  <si>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</si>
  <si>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</si>
  <si>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</si>
  <si>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</si>
  <si>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</si>
  <si>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</si>
  <si>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</si>
  <si>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</si>
  <si>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</si>
  <si>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</si>
  <si>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</si>
  <si>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</si>
  <si>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</si>
  <si>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</si>
  <si>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</si>
  <si>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</si>
  <si>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</si>
  <si>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</si>
  <si>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</si>
  <si>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</si>
  <si>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</si>
  <si>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</si>
  <si>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</si>
  <si>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</si>
  <si>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</si>
  <si>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</si>
  <si>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</si>
  <si>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</si>
  <si>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</si>
  <si>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</si>
  <si>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</si>
  <si>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</si>
  <si>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</si>
  <si>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</si>
  <si>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</si>
  <si>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</si>
  <si>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</si>
  <si>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</si>
  <si>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</si>
  <si>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</si>
  <si>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</si>
  <si>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</si>
  <si>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</si>
  <si>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</si>
  <si>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</si>
  <si>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</si>
  <si>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</si>
  <si>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</si>
  <si>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</si>
  <si>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</si>
  <si>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</si>
  <si>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</si>
  <si>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</si>
  <si>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</si>
  <si>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</si>
  <si>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</si>
  <si>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</si>
  <si>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</si>
  <si>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</si>
  <si>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</si>
  <si>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</si>
  <si>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</si>
  <si>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</si>
  <si>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</si>
  <si>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</si>
  <si>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</si>
  <si>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</si>
  <si>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</si>
  <si>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</si>
  <si>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</si>
  <si>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</si>
  <si>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</si>
  <si>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</si>
  <si>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</si>
  <si>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</si>
  <si>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</si>
  <si>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</si>
  <si>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</si>
  <si>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</si>
  <si>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</si>
  <si>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</si>
  <si>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</si>
  <si>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</si>
  <si>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</si>
  <si>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</si>
  <si>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</si>
  <si>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</si>
  <si>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</si>
  <si>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</si>
  <si>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</si>
  <si>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</si>
  <si>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</si>
  <si>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</si>
  <si>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</si>
  <si>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</si>
  <si>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</si>
  <si>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</si>
  <si>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</si>
  <si>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</si>
  <si>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</si>
  <si>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</si>
  <si>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</si>
  <si>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</si>
  <si>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</si>
  <si>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</si>
  <si>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</si>
  <si>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</si>
  <si>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</si>
  <si>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</si>
  <si>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</si>
  <si>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</si>
  <si>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</si>
  <si>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</si>
  <si>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</si>
  <si>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</si>
  <si>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</si>
  <si>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</si>
  <si>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</si>
  <si>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</si>
  <si>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</si>
  <si>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</si>
  <si>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</si>
  <si>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</si>
  <si>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</si>
  <si>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</si>
  <si>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</si>
  <si>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</si>
  <si>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</si>
  <si>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</si>
  <si>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</si>
  <si>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</si>
  <si>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</si>
  <si>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</si>
  <si>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</si>
  <si>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</si>
  <si>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</si>
  <si>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</si>
  <si>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</si>
  <si>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</si>
  <si>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</si>
  <si>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</si>
  <si>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</si>
  <si>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</si>
  <si>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</si>
  <si>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</si>
  <si>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</si>
  <si>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</si>
  <si>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</si>
  <si>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</si>
  <si>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</si>
  <si>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</si>
  <si>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</si>
  <si>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</si>
  <si>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</si>
  <si>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</si>
  <si>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</si>
  <si>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</si>
  <si>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</si>
  <si>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</si>
  <si>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</si>
  <si>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</si>
  <si>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</si>
  <si>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</si>
  <si>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</si>
  <si>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</si>
  <si>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</si>
  <si>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</si>
  <si>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</si>
  <si>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</si>
  <si>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</si>
  <si>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</si>
  <si>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</si>
  <si>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</si>
  <si>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</si>
  <si>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</si>
  <si>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</si>
  <si>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</si>
  <si>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</si>
  <si>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</si>
  <si>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</si>
  <si>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</si>
  <si>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</si>
  <si>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</si>
  <si>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</si>
  <si>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</si>
  <si>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</si>
  <si>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</si>
  <si>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</si>
  <si>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</si>
  <si>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</si>
  <si>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</si>
  <si>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</si>
  <si>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</si>
  <si>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</si>
  <si>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</si>
  <si>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</si>
  <si>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</si>
  <si>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</si>
  <si>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</si>
  <si>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</si>
  <si>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</si>
  <si>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</si>
  <si>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</si>
  <si>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</si>
  <si>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</si>
  <si>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</si>
  <si>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</si>
  <si>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</si>
  <si>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</si>
  <si>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</si>
  <si>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</si>
  <si>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</si>
  <si>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</si>
  <si>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</si>
  <si>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</si>
  <si>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</si>
  <si>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</si>
  <si>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</si>
  <si>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</si>
  <si>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</si>
  <si>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</si>
  <si>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</si>
  <si>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</si>
  <si>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</si>
  <si>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</si>
  <si>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</si>
  <si>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</si>
  <si>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</si>
  <si>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</si>
  <si>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</si>
  <si>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</si>
  <si>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</si>
  <si>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</si>
  <si>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</si>
  <si>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</si>
  <si>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</si>
  <si>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</si>
  <si>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</si>
  <si>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</si>
  <si>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</si>
  <si>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</si>
  <si>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</si>
  <si>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</si>
  <si>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</si>
  <si>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</si>
  <si>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</si>
  <si>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</si>
  <si>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</si>
  <si>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</si>
  <si>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</si>
  <si>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</si>
  <si>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</si>
  <si>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</si>
  <si>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</si>
  <si>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</si>
  <si>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</si>
  <si>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</si>
  <si>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</si>
  <si>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</si>
  <si>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</si>
  <si>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</si>
  <si>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</si>
  <si>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</si>
  <si>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</si>
  <si>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</si>
  <si>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</si>
  <si>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</si>
  <si>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</si>
  <si>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</si>
  <si>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</si>
  <si>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</si>
  <si>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</si>
  <si>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</si>
  <si>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</si>
  <si>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</si>
  <si>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</si>
  <si>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</si>
  <si>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</si>
  <si>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</si>
  <si>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</si>
  <si>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</si>
  <si>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</si>
  <si>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</si>
  <si>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</si>
  <si>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</si>
  <si>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</si>
  <si>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</si>
  <si>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</si>
  <si>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</si>
  <si>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</si>
  <si>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</si>
  <si>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</si>
  <si>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</si>
  <si>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</si>
  <si>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</si>
  <si>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</si>
  <si>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</si>
  <si>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</si>
  <si>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</si>
  <si>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</si>
  <si>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</si>
  <si>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</si>
  <si>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</si>
  <si>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</si>
  <si>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</si>
  <si>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</si>
  <si>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</si>
  <si>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</si>
  <si>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</si>
  <si>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</si>
  <si>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</si>
  <si>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</si>
  <si>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</si>
  <si>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</si>
  <si>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</si>
  <si>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</si>
  <si>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</si>
  <si>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</si>
  <si>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</si>
  <si>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</si>
  <si>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</si>
  <si>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</si>
  <si>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</si>
  <si>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</si>
  <si>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</si>
  <si>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</si>
  <si>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</si>
  <si>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</si>
  <si>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</si>
  <si>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</si>
  <si>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</si>
  <si>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</si>
  <si>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</si>
  <si>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</si>
  <si>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</si>
  <si>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</si>
  <si>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</si>
  <si>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</si>
  <si>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</si>
  <si>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</si>
  <si>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</si>
  <si>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</si>
  <si>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</si>
  <si>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</si>
  <si>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</si>
  <si>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</si>
  <si>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</si>
  <si>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</si>
  <si>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</si>
  <si>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</si>
  <si>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</si>
  <si>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</si>
  <si>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</si>
  <si>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</si>
  <si>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</si>
  <si>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</si>
  <si>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</si>
  <si>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</si>
  <si>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</si>
  <si>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</si>
  <si>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</si>
  <si>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</si>
  <si>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</si>
  <si>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</si>
  <si>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</si>
  <si>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</si>
  <si>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</si>
  <si>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</si>
  <si>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</si>
  <si>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</si>
  <si>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</si>
  <si>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</si>
  <si>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</si>
  <si>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</si>
  <si>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</si>
  <si>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</si>
  <si>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</si>
  <si>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</si>
  <si>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</si>
  <si>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</si>
  <si>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</si>
  <si>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</si>
  <si>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</si>
  <si>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</si>
  <si>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</si>
  <si>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</si>
  <si>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</si>
  <si>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</si>
  <si>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</si>
  <si>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</si>
  <si>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</si>
  <si>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</si>
  <si>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</si>
  <si>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</si>
  <si>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</si>
  <si>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</si>
  <si>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</si>
  <si>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</si>
  <si>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</si>
  <si>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</si>
  <si>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</si>
  <si>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</si>
  <si>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</si>
  <si>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</si>
  <si>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</si>
  <si>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</si>
  <si>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</si>
  <si>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</si>
  <si>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</si>
  <si>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</si>
  <si>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</si>
  <si>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</si>
  <si>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</si>
  <si>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</si>
  <si>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</si>
  <si>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</si>
  <si>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</si>
  <si>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</si>
  <si>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</si>
  <si>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</si>
  <si>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</si>
  <si>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</si>
  <si>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</si>
  <si>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</si>
  <si>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</si>
  <si>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</si>
  <si>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</si>
  <si>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</si>
  <si>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</si>
  <si>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</si>
  <si>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</si>
  <si>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</si>
  <si>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</si>
  <si>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</si>
  <si>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</si>
  <si>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</si>
  <si>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</si>
  <si>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</si>
  <si>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</si>
  <si>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</si>
  <si>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</si>
  <si>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</si>
  <si>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</si>
  <si>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</si>
  <si>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</si>
  <si>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</si>
  <si>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</si>
  <si>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</si>
  <si>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</si>
  <si>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</si>
  <si>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</si>
  <si>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</si>
  <si>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</si>
  <si>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</si>
  <si>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</si>
  <si>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</si>
  <si>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</si>
  <si>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</si>
  <si>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</si>
  <si>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</si>
  <si>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</si>
  <si>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</si>
  <si>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</si>
  <si>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</si>
  <si>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</si>
  <si>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</si>
  <si>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</si>
  <si>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</si>
  <si>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</si>
  <si>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</si>
  <si>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</si>
  <si>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</si>
  <si>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</si>
  <si>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</si>
  <si>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</si>
  <si>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</si>
  <si>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</si>
  <si>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</si>
  <si>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</si>
  <si>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</si>
  <si>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</si>
  <si>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</si>
  <si>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</si>
  <si>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</si>
  <si>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</si>
  <si>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</si>
  <si>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</si>
  <si>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</si>
  <si>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</si>
  <si>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</si>
  <si>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</si>
  <si>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</si>
  <si>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</si>
  <si>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</si>
  <si>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</si>
  <si>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</si>
  <si>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</si>
  <si>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</si>
  <si>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</si>
  <si>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</si>
  <si>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</si>
  <si>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</si>
  <si>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</si>
  <si>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</si>
  <si>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</si>
  <si>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</si>
  <si>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</si>
  <si>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</si>
  <si>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</si>
  <si>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</si>
  <si>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</si>
  <si>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</si>
  <si>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</si>
  <si>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</si>
  <si>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</si>
  <si>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</si>
  <si>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</si>
  <si>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</si>
  <si>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</si>
  <si>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</si>
  <si>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</si>
  <si>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</si>
  <si>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</si>
  <si>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</si>
  <si>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</si>
  <si>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</si>
  <si>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</si>
  <si>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</si>
  <si>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</si>
  <si>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</si>
  <si>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</si>
  <si>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</si>
  <si>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</si>
  <si>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</si>
  <si>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</si>
  <si>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</si>
  <si>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</si>
  <si>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</si>
  <si>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</si>
  <si>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</si>
  <si>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</si>
  <si>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</si>
  <si>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</si>
  <si>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</si>
  <si>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</si>
  <si>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</si>
  <si>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</si>
  <si>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</si>
  <si>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</si>
  <si>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</si>
  <si>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</si>
  <si>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</si>
  <si>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</si>
  <si>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</si>
  <si>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</si>
  <si>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</si>
  <si>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</si>
  <si>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</si>
  <si>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</si>
  <si>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</si>
  <si>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</si>
  <si>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</si>
  <si>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</si>
  <si>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</si>
  <si>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</si>
  <si>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</si>
  <si>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</si>
  <si>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</si>
  <si>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</si>
  <si>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</si>
  <si>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</si>
  <si>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</si>
  <si>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</si>
  <si>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</si>
  <si>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</si>
  <si>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</si>
  <si>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</si>
  <si>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</si>
  <si>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</si>
  <si>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</si>
  <si>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</si>
  <si>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</si>
  <si>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</si>
  <si>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</si>
  <si>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</si>
  <si>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</si>
  <si>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</si>
  <si>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</si>
  <si>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</si>
  <si>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</si>
  <si>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</si>
  <si>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</si>
  <si>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</si>
  <si>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</si>
  <si>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</si>
  <si>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</si>
  <si>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</si>
  <si>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</si>
  <si>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</si>
  <si>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</si>
  <si>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</si>
  <si>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</si>
  <si>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</si>
  <si>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</si>
  <si>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</si>
  <si>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</si>
  <si>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</si>
  <si>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</si>
  <si>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</si>
  <si>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</si>
  <si>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</si>
  <si>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</si>
  <si>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</si>
  <si>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</si>
  <si>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</si>
  <si>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</si>
  <si>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</si>
  <si>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</si>
  <si>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</si>
  <si>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</si>
  <si>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</si>
  <si>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</si>
  <si>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</si>
  <si>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</si>
  <si>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</si>
  <si>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</si>
  <si>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</si>
  <si>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</si>
  <si>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</si>
  <si>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</si>
  <si>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</si>
  <si>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</si>
  <si>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</si>
  <si>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</si>
  <si>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</si>
  <si>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</si>
  <si>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</si>
  <si>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</si>
  <si>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</si>
  <si>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</si>
  <si>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</si>
  <si>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</si>
  <si>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</si>
  <si>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</si>
  <si>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</si>
  <si>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</si>
  <si>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</si>
  <si>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</si>
  <si>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</si>
  <si>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</si>
  <si>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</si>
  <si>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</si>
  <si>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</si>
  <si>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</si>
  <si>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</si>
  <si>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</si>
  <si>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</si>
  <si>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</si>
  <si>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</si>
  <si>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</si>
  <si>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</si>
  <si>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</si>
  <si>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</si>
  <si>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</si>
  <si>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</si>
  <si>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</si>
  <si>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</si>
  <si>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</si>
  <si>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</si>
  <si>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</si>
  <si>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</si>
  <si>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</si>
  <si>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</si>
  <si>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</si>
  <si>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</si>
  <si>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</si>
  <si>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</si>
  <si>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</si>
  <si>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</si>
  <si>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</si>
  <si>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</si>
  <si>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</si>
  <si>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</si>
  <si>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</si>
  <si>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</si>
  <si>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</si>
  <si>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</si>
  <si>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</si>
  <si>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</si>
  <si>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</si>
  <si>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</si>
  <si>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</si>
  <si>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</si>
  <si>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</si>
  <si>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</si>
  <si>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</si>
  <si>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</si>
  <si>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</si>
  <si>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</si>
  <si>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</si>
  <si>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</si>
  <si>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</si>
  <si>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</si>
  <si>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</si>
  <si>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</si>
  <si>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</si>
  <si>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</si>
  <si>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</si>
  <si>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</si>
  <si>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</si>
  <si>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</si>
  <si>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</si>
  <si>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</si>
  <si>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</si>
  <si>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</si>
  <si>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</si>
  <si>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</si>
  <si>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</si>
  <si>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</si>
  <si>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</si>
  <si>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</si>
  <si>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</si>
  <si>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</si>
  <si>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</si>
  <si>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</si>
  <si>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</si>
  <si>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</si>
  <si>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</si>
  <si>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</si>
  <si>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</si>
  <si>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</si>
  <si>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</si>
  <si>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</si>
  <si>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</si>
  <si>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</si>
  <si>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</si>
  <si>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</si>
  <si>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</si>
  <si>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</si>
  <si>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</si>
  <si>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</si>
  <si>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</si>
  <si>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</si>
  <si>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</si>
  <si>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</si>
  <si>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</si>
  <si>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</si>
  <si>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</si>
  <si>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</si>
  <si>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</si>
  <si>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</si>
  <si>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</si>
  <si>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</si>
  <si>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</si>
  <si>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</si>
  <si>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</si>
  <si>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</si>
  <si>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</si>
  <si>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</si>
  <si>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</si>
  <si>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</si>
  <si>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</si>
  <si>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</si>
  <si>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</si>
  <si>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</si>
  <si>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</si>
  <si>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</si>
  <si>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</si>
  <si>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</si>
  <si>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</si>
  <si>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</si>
  <si>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</si>
  <si>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</si>
  <si>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</si>
  <si>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</si>
  <si>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</si>
  <si>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</si>
  <si>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</si>
  <si>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</si>
  <si>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</si>
  <si>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</si>
  <si>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</si>
  <si>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</si>
  <si>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</si>
  <si>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</si>
  <si>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</si>
  <si>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</si>
  <si>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</si>
  <si>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</si>
  <si>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</si>
  <si>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</si>
  <si>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</si>
  <si>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</si>
  <si>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</si>
  <si>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</si>
  <si>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</si>
  <si>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</si>
  <si>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</si>
  <si>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</si>
  <si>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</si>
  <si>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</si>
  <si>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</si>
  <si>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</si>
  <si>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</si>
  <si>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</si>
  <si>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</si>
  <si>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</si>
  <si>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</si>
  <si>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</si>
  <si>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</si>
  <si>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</si>
  <si>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</si>
  <si>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</si>
  <si>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</si>
  <si>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</si>
  <si>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</si>
  <si>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</si>
  <si>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</si>
  <si>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</si>
  <si>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</si>
  <si>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</si>
  <si>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</si>
  <si>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</si>
  <si>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</si>
  <si>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</si>
  <si>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</si>
  <si>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</si>
  <si>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</si>
  <si>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</si>
  <si>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</si>
  <si>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</si>
  <si>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</si>
  <si>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</si>
  <si>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</si>
  <si>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</si>
  <si>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</si>
  <si>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</si>
  <si>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</si>
  <si>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</si>
  <si>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</si>
  <si>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</si>
  <si>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</si>
  <si>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</si>
  <si>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</si>
  <si>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</si>
  <si>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</si>
  <si>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</si>
  <si>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</si>
  <si>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</si>
  <si>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</si>
  <si>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</si>
  <si>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</si>
  <si>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</si>
  <si>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</si>
  <si>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</si>
  <si>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</si>
  <si>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</si>
  <si>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</si>
  <si>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</si>
  <si>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</si>
  <si>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</si>
  <si>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</si>
  <si>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</si>
  <si>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</si>
  <si>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</si>
  <si>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</si>
  <si>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</si>
  <si>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</si>
  <si>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</si>
  <si>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</si>
  <si>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</si>
  <si>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</si>
  <si>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</si>
  <si>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</si>
  <si>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</si>
  <si>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</si>
  <si>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</si>
  <si>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</si>
  <si>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</si>
  <si>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</si>
  <si>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</si>
  <si>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</si>
  <si>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</si>
  <si>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</si>
  <si>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</si>
  <si>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</si>
  <si>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</si>
  <si>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</si>
  <si>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</si>
  <si>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</si>
  <si>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</si>
  <si>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</si>
  <si>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</si>
  <si>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</si>
  <si>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</si>
  <si>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</si>
  <si>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</si>
  <si>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</si>
  <si>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</si>
  <si>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</si>
  <si>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</si>
  <si>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</si>
  <si>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</si>
  <si>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</si>
  <si>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</si>
  <si>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</si>
  <si>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</si>
  <si>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</si>
  <si>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</si>
  <si>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</si>
  <si>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</si>
  <si>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</si>
  <si>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</si>
  <si>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</si>
  <si>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</si>
  <si>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</si>
  <si>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</si>
  <si>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</si>
  <si>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</si>
  <si>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</si>
  <si>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</si>
  <si>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</si>
  <si>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</si>
  <si>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</si>
  <si>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</si>
  <si>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</si>
  <si>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</si>
  <si>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</si>
  <si>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</si>
  <si>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</si>
  <si>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</si>
  <si>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</si>
  <si>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</si>
  <si>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</si>
  <si>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</si>
  <si>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</si>
  <si>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</si>
  <si>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</si>
  <si>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</si>
  <si>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</si>
  <si>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</si>
  <si>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</si>
  <si>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</si>
  <si>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</si>
  <si>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</si>
  <si>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</si>
  <si>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</si>
  <si>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</si>
  <si>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</si>
  <si>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</si>
  <si>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</si>
  <si>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</si>
  <si>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</si>
  <si>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</si>
  <si>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</si>
  <si>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</si>
  <si>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</si>
  <si>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</si>
  <si>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</si>
  <si>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</si>
  <si>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</si>
  <si>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</si>
  <si>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</si>
  <si>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</si>
  <si>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</si>
  <si>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</si>
  <si>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</si>
  <si>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</si>
  <si>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</si>
  <si>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</si>
  <si>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</si>
  <si>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</si>
  <si>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</si>
  <si>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</si>
  <si>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</si>
  <si>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</si>
  <si>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</si>
  <si>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</si>
  <si>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</si>
  <si>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</si>
  <si>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</si>
  <si>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</si>
  <si>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</si>
  <si>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</si>
  <si>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</si>
  <si>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</si>
  <si>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</si>
  <si>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</si>
  <si>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</si>
  <si>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</si>
  <si>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</si>
  <si>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</si>
  <si>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</si>
  <si>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</si>
  <si>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</si>
  <si>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</si>
  <si>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</si>
  <si>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</si>
  <si>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</si>
  <si>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</si>
  <si>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</si>
  <si>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</si>
  <si>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</si>
  <si>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</si>
  <si>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</si>
  <si>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</si>
  <si>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</si>
  <si>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</si>
  <si>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</si>
  <si>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</si>
  <si>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</si>
  <si>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</si>
  <si>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</si>
  <si>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</si>
  <si>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</si>
  <si>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</si>
  <si>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</si>
  <si>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</si>
  <si>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</si>
  <si>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</si>
  <si>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</si>
  <si>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</si>
  <si>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</si>
  <si>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</si>
  <si>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</si>
  <si>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</si>
  <si>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</si>
  <si>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</si>
  <si>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</si>
  <si>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</si>
  <si>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</si>
  <si>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</si>
  <si>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</si>
  <si>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</si>
  <si>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</si>
  <si>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</si>
  <si>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</si>
  <si>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</si>
  <si>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</si>
  <si>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</si>
  <si>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</si>
  <si>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</si>
  <si>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</si>
  <si>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</si>
  <si>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</si>
  <si>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</si>
  <si>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</si>
  <si>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</si>
  <si>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</si>
  <si>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</si>
  <si>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</si>
  <si>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</si>
  <si>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</si>
  <si>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</si>
  <si>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</si>
  <si>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</si>
  <si>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</si>
  <si>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</si>
  <si>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</si>
  <si>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</si>
  <si>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</si>
  <si>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</si>
  <si>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</si>
  <si>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</si>
  <si>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</si>
  <si>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</si>
  <si>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</si>
  <si>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</si>
  <si>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</si>
  <si>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</si>
  <si>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</si>
  <si>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</si>
  <si>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</si>
  <si>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</si>
  <si>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</si>
  <si>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</si>
  <si>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</si>
  <si>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</si>
  <si>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</si>
  <si>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</si>
  <si>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</si>
  <si>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</si>
  <si>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</si>
  <si>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</si>
  <si>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</si>
  <si>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</si>
  <si>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</si>
  <si>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</si>
  <si>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</si>
  <si>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</si>
  <si>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</si>
  <si>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</si>
  <si>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</si>
  <si>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</si>
  <si>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</si>
  <si>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</si>
  <si>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</si>
  <si>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</si>
  <si>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</si>
  <si>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</si>
  <si>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</si>
  <si>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</si>
  <si>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</si>
  <si>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</si>
  <si>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</si>
  <si>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</si>
  <si>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</si>
  <si>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</si>
  <si>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</si>
  <si>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</si>
  <si>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</si>
  <si>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</si>
  <si>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</si>
  <si>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</si>
  <si>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</si>
  <si>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</si>
  <si>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</si>
  <si>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</si>
  <si>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</si>
  <si>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</si>
  <si>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</si>
  <si>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</si>
  <si>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</si>
  <si>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</si>
  <si>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</si>
  <si>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</si>
  <si>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</si>
  <si>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</si>
  <si>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</si>
  <si>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</si>
  <si>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</si>
  <si>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</si>
  <si>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</si>
  <si>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</si>
  <si>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</si>
  <si>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</si>
  <si>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</si>
  <si>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</si>
  <si>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</si>
  <si>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</si>
  <si>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</si>
  <si>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</si>
  <si>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</si>
  <si>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</si>
  <si>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</si>
  <si>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</si>
  <si>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</si>
  <si>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</si>
  <si>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</si>
  <si>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</si>
  <si>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</si>
  <si>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</si>
  <si>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</si>
  <si>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</si>
  <si>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</si>
  <si>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</si>
  <si>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</si>
  <si>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</si>
  <si>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</si>
  <si>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</si>
  <si>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</si>
  <si>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</si>
  <si>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</si>
  <si>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</si>
  <si>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</si>
  <si>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</si>
  <si>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</si>
  <si>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</si>
  <si>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</si>
  <si>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</si>
  <si>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</si>
  <si>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</si>
  <si>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</si>
  <si>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</si>
  <si>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</si>
  <si>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</si>
  <si>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</si>
  <si>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</si>
  <si>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</si>
  <si>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</si>
  <si>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</si>
  <si>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</si>
  <si>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</si>
  <si>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</si>
  <si>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</si>
  <si>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</si>
  <si>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</si>
  <si>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</si>
  <si>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</si>
  <si>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</si>
  <si>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</si>
  <si>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</si>
  <si>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</si>
  <si>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</si>
  <si>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</si>
  <si>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</si>
  <si>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</si>
  <si>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</si>
  <si>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</si>
  <si>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</si>
  <si>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</si>
  <si>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</si>
  <si>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</si>
  <si>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</si>
  <si>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</si>
  <si>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</si>
  <si>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</si>
  <si>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</si>
  <si>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</si>
  <si>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</si>
  <si>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</si>
  <si>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</si>
  <si>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</si>
  <si>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</si>
  <si>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</si>
  <si>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</si>
  <si>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</si>
  <si>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</si>
  <si>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</si>
  <si>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</si>
  <si>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</si>
  <si>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</si>
  <si>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</si>
  <si>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</si>
  <si>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</si>
  <si>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</si>
  <si>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</si>
  <si>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</si>
  <si>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</si>
  <si>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</si>
  <si>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</si>
  <si>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</si>
  <si>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</si>
  <si>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</si>
  <si>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</si>
  <si>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</si>
  <si>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</si>
  <si>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</si>
  <si>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</si>
  <si>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</si>
  <si>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</si>
  <si>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</si>
  <si>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</si>
  <si>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</si>
  <si>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</si>
  <si>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</si>
  <si>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</si>
  <si>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</si>
  <si>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</si>
  <si>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</si>
  <si>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</si>
  <si>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</si>
  <si>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</si>
  <si>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</si>
  <si>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</si>
  <si>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</si>
  <si>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</si>
  <si>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</si>
  <si>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</si>
  <si>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</si>
  <si>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</si>
  <si>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</si>
  <si>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</si>
  <si>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</si>
  <si>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</si>
  <si>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</si>
  <si>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</si>
  <si>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</si>
  <si>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</si>
  <si>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</si>
  <si>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</si>
  <si>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</si>
  <si>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</si>
  <si>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</si>
  <si>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</si>
  <si>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</si>
  <si>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</si>
  <si>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</si>
  <si>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</si>
  <si>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</si>
  <si>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</si>
  <si>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</si>
  <si>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</si>
  <si>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</si>
  <si>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</si>
  <si>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</si>
  <si>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</si>
  <si>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</si>
  <si>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</si>
  <si>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</si>
  <si>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</si>
  <si>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</si>
  <si>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</si>
  <si>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</si>
  <si>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</si>
  <si>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</si>
  <si>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</si>
  <si>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</si>
  <si>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</si>
  <si>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</si>
  <si>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</si>
  <si>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</si>
  <si>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</si>
  <si>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</si>
  <si>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</si>
  <si>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</si>
  <si>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</si>
  <si>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</si>
  <si>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</si>
  <si>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</si>
  <si>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</si>
  <si>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</si>
  <si>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</si>
  <si>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</si>
  <si>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</si>
  <si>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</si>
  <si>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</si>
  <si>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</si>
  <si>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</si>
  <si>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</si>
  <si>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</si>
  <si>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</si>
  <si>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</si>
  <si>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</si>
  <si>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</si>
  <si>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</si>
  <si>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</si>
  <si>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</si>
  <si>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</si>
  <si>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</si>
  <si>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</si>
  <si>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</si>
  <si>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</si>
  <si>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</si>
  <si>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</si>
  <si>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</si>
  <si>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</si>
  <si>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</si>
  <si>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</si>
  <si>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</si>
  <si>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</si>
  <si>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</si>
  <si>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</si>
  <si>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</si>
  <si>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</si>
  <si>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</si>
  <si>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</si>
  <si>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</si>
  <si>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</si>
  <si>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</si>
  <si>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</si>
  <si>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</si>
  <si>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</si>
  <si>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</si>
  <si>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</si>
  <si>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</si>
  <si>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</si>
  <si>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</si>
  <si>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</si>
  <si>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</si>
  <si>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</si>
  <si>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</si>
  <si>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</si>
  <si>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</si>
  <si>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</si>
  <si>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</si>
  <si>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</si>
  <si>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</si>
  <si>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</si>
  <si>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</si>
  <si>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</si>
  <si>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</si>
  <si>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</si>
  <si>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</si>
  <si>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</si>
  <si>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</si>
  <si>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</si>
  <si>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</si>
  <si>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</si>
  <si>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</si>
  <si>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</si>
  <si>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</si>
  <si>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</si>
  <si>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</si>
  <si>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</si>
  <si>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</si>
  <si>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</si>
  <si>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</si>
  <si>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</si>
  <si>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</si>
  <si>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</si>
  <si>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</si>
  <si>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</si>
  <si>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</si>
  <si>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</si>
  <si>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</si>
  <si>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</si>
  <si>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</si>
  <si>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</si>
  <si>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</si>
  <si>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</si>
  <si>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</si>
  <si>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</si>
  <si>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</si>
  <si>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</si>
  <si>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</si>
  <si>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</si>
  <si>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</si>
  <si>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</si>
  <si>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</si>
  <si>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</si>
  <si>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</si>
  <si>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</si>
  <si>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</si>
  <si>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</si>
  <si>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</si>
  <si>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</si>
  <si>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</si>
  <si>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</si>
  <si>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</si>
  <si>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</si>
  <si>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</si>
  <si>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</si>
  <si>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</si>
  <si>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</si>
  <si>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</si>
  <si>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</si>
  <si>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</si>
  <si>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</si>
  <si>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</si>
  <si>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</si>
  <si>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</si>
  <si>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</si>
  <si>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</si>
  <si>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</si>
  <si>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</si>
  <si>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</si>
  <si>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</si>
  <si>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</si>
  <si>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</si>
  <si>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</si>
  <si>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</si>
  <si>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</si>
  <si>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</si>
  <si>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</si>
  <si>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</si>
  <si>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</si>
  <si>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</si>
  <si>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</si>
  <si>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</si>
  <si>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</si>
  <si>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</si>
  <si>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</si>
  <si>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</si>
  <si>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</si>
  <si>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</si>
  <si>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</si>
  <si>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</si>
  <si>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</si>
  <si>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</si>
  <si>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</si>
  <si>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</si>
  <si>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</si>
  <si>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</si>
  <si>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</si>
  <si>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</si>
  <si>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</si>
  <si>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</si>
  <si>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</si>
  <si>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</si>
  <si>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</si>
  <si>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</si>
  <si>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</si>
  <si>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</si>
  <si>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</si>
  <si>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</si>
  <si>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</si>
  <si>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</si>
  <si>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</si>
  <si>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</si>
  <si>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</si>
  <si>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</si>
  <si>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</si>
  <si>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</si>
  <si>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</si>
  <si>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</si>
  <si>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</si>
  <si>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</si>
  <si>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</si>
  <si>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</si>
  <si>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</si>
  <si>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</si>
  <si>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</si>
  <si>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</si>
  <si>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</si>
  <si>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</si>
  <si>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</si>
  <si>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</si>
  <si>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</si>
  <si>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</si>
  <si>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</si>
  <si>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</si>
  <si>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</si>
  <si>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</si>
  <si>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</si>
  <si>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</si>
  <si>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</si>
  <si>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</si>
  <si>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</si>
  <si>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</si>
  <si>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</si>
  <si>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</si>
  <si>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</si>
  <si>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</si>
  <si>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</si>
  <si>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</si>
  <si>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</si>
  <si>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</si>
  <si>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</si>
  <si>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</si>
  <si>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</si>
  <si>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</si>
  <si>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</si>
  <si>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</si>
  <si>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</si>
  <si>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</si>
  <si>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</si>
  <si>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</si>
  <si>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</si>
  <si>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</si>
  <si>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</si>
  <si>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</si>
  <si>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</si>
  <si>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</si>
  <si>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</si>
  <si>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</si>
  <si>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</si>
  <si>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</si>
  <si>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</si>
  <si>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</si>
  <si>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</si>
  <si>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</si>
  <si>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</si>
  <si>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</si>
  <si>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</si>
  <si>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</si>
  <si>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</si>
  <si>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</si>
  <si>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</si>
  <si>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</si>
  <si>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</si>
  <si>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</si>
  <si>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</si>
  <si>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</si>
  <si>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</si>
  <si>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</si>
  <si>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</si>
  <si>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</si>
  <si>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</si>
  <si>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</si>
  <si>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</si>
  <si>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</si>
  <si>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</si>
  <si>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</si>
  <si>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</si>
  <si>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</si>
  <si>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</si>
  <si>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</si>
  <si>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</si>
  <si>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</si>
  <si>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</si>
  <si>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</si>
  <si>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</si>
  <si>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</si>
  <si>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</si>
  <si>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</si>
  <si>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</si>
  <si>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</si>
  <si>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</si>
  <si>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</si>
  <si>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</si>
  <si>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</si>
  <si>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</si>
  <si>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</si>
  <si>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</si>
  <si>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</si>
  <si>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</si>
  <si>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</si>
  <si>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</si>
  <si>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</si>
  <si>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</si>
  <si>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</si>
  <si>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</si>
  <si>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</si>
  <si>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</si>
  <si>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</si>
  <si>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</si>
  <si>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</si>
  <si>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</si>
  <si>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</si>
  <si>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</si>
  <si>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</si>
  <si>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</si>
  <si>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</si>
  <si>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</si>
  <si>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</si>
  <si>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</si>
  <si>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</si>
  <si>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</si>
  <si>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</si>
  <si>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</si>
  <si>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</si>
  <si>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</si>
  <si>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</si>
  <si>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</si>
  <si>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</si>
  <si>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</si>
  <si>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</si>
  <si>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</si>
  <si>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</si>
  <si>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</si>
  <si>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</si>
  <si>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</si>
  <si>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</si>
  <si>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</si>
  <si>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</si>
  <si>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</si>
  <si>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</si>
  <si>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</si>
  <si>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</si>
  <si>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</si>
  <si>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</si>
  <si>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</si>
  <si>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</si>
  <si>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</si>
  <si>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</si>
  <si>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</si>
  <si>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</si>
  <si>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</si>
  <si>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</si>
  <si>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</si>
  <si>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</si>
  <si>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</si>
  <si>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</si>
  <si>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</si>
  <si>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</si>
  <si>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</si>
  <si>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</si>
  <si>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</si>
  <si>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</si>
  <si>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</si>
  <si>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</si>
  <si>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</si>
  <si>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</si>
  <si>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</si>
  <si>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</si>
  <si>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</si>
  <si>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</si>
  <si>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</si>
  <si>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</si>
  <si>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</si>
  <si>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</si>
  <si>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</si>
  <si>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</si>
  <si>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</si>
  <si>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</si>
  <si>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</si>
  <si>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</si>
  <si>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</si>
  <si>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</si>
  <si>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</si>
  <si>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</si>
  <si>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</si>
  <si>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</si>
  <si>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</si>
  <si>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</si>
  <si>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</si>
  <si>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</si>
  <si>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</si>
  <si>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</si>
  <si>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</si>
  <si>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</si>
  <si>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</si>
  <si>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</si>
  <si>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</si>
  <si>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</si>
  <si>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</si>
  <si>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</si>
  <si>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</si>
  <si>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</si>
  <si>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</si>
  <si>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</si>
  <si>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</si>
  <si>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</si>
  <si>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</si>
  <si>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</si>
  <si>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</si>
  <si>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</si>
  <si>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</si>
  <si>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</si>
  <si>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</si>
  <si>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</si>
  <si>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</si>
  <si>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</si>
  <si>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</si>
  <si>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</si>
  <si>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</si>
  <si>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</si>
  <si>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</si>
  <si>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</si>
  <si>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</si>
  <si>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</si>
  <si>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</si>
  <si>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</si>
  <si>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</si>
  <si>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</si>
  <si>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</si>
  <si>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</si>
  <si>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</si>
  <si>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</si>
  <si>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</si>
  <si>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</si>
  <si>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</si>
  <si>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</si>
  <si>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</si>
  <si>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</si>
  <si>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</si>
  <si>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</si>
  <si>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</si>
  <si>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</si>
  <si>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</si>
  <si>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</si>
  <si>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</si>
  <si>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</si>
  <si>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</si>
  <si>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</si>
  <si>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</si>
  <si>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</si>
  <si>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</si>
  <si>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</si>
  <si>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</si>
  <si>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</si>
  <si>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</si>
  <si>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</si>
  <si>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</si>
  <si>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</si>
  <si>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</si>
  <si>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</si>
  <si>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</si>
  <si>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</si>
  <si>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</si>
  <si>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</si>
  <si>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</si>
  <si>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</si>
  <si>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</si>
  <si>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</si>
  <si>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</si>
  <si>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</si>
  <si>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</si>
  <si>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</si>
  <si>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</si>
  <si>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</si>
  <si>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</si>
  <si>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</si>
  <si>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</si>
  <si>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</si>
  <si>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</si>
  <si>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</si>
  <si>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</si>
  <si>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</si>
  <si>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</si>
  <si>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</si>
  <si>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</si>
  <si>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</si>
  <si>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</si>
  <si>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</si>
  <si>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</si>
  <si>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</si>
  <si>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</si>
  <si>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</si>
  <si>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</si>
  <si>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</si>
  <si>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</si>
  <si>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</si>
  <si>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</si>
  <si>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</si>
  <si>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</si>
  <si>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</si>
  <si>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</si>
  <si>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</si>
  <si>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</si>
  <si>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</si>
  <si>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</si>
  <si>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</si>
  <si>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</si>
  <si>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</si>
  <si>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</si>
  <si>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</si>
  <si>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</si>
  <si>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</si>
  <si>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</si>
  <si>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</si>
  <si>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</si>
  <si>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</si>
  <si>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</si>
  <si>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</si>
  <si>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</si>
  <si>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</si>
  <si>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</si>
  <si>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</si>
  <si>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</si>
  <si>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</si>
  <si>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</si>
  <si>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</si>
  <si>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</si>
  <si>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</si>
  <si>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</si>
  <si>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</si>
  <si>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</si>
  <si>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</si>
  <si>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</si>
  <si>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</si>
  <si>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</si>
  <si>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</si>
  <si>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</si>
  <si>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</si>
  <si>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</si>
  <si>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</si>
  <si>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</si>
  <si>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</si>
  <si>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</si>
  <si>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</si>
  <si>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</si>
  <si>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</si>
  <si>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</si>
  <si>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</si>
  <si>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</si>
  <si>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</si>
  <si>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</si>
  <si>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</si>
  <si>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</si>
  <si>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</si>
  <si>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</si>
  <si>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</si>
  <si>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</si>
  <si>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</si>
  <si>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</si>
  <si>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</si>
  <si>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</si>
  <si>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</si>
  <si>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</si>
  <si>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</si>
  <si>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</si>
  <si>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</si>
  <si>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</si>
  <si>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</si>
  <si>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</si>
  <si>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</si>
  <si>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</si>
  <si>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</si>
  <si>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</si>
  <si>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</si>
  <si>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</si>
  <si>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</si>
  <si>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</si>
  <si>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</si>
  <si>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</si>
  <si>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</si>
  <si>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</si>
  <si>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</si>
  <si>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</si>
  <si>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</si>
  <si>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</si>
  <si>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</si>
  <si>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</si>
  <si>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</si>
  <si>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</si>
  <si>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</si>
  <si>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</si>
  <si>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</si>
  <si>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</si>
  <si>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</si>
  <si>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</si>
  <si>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</si>
  <si>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</si>
  <si>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</si>
  <si>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</si>
  <si>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</si>
  <si>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</si>
  <si>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</si>
  <si>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</si>
  <si>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</si>
  <si>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</si>
  <si>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</si>
  <si>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</si>
  <si>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</si>
  <si>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</si>
  <si>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</si>
  <si>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</si>
  <si>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</si>
  <si>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60 mins</t>
  </si>
  <si>
    <t>PCM-20251030-00000566</t>
  </si>
  <si>
    <t>EM team need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</si>
  <si>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</si>
  <si>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</si>
  <si>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</si>
  <si>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</si>
  <si>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</si>
  <si>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</si>
  <si>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</si>
  <si>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</si>
  <si>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</si>
  <si>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</si>
  <si>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</si>
  <si>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</si>
  <si>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</si>
  <si>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</si>
  <si>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</si>
  <si>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</si>
  <si>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</si>
  <si>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</si>
  <si>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</si>
  <si>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</si>
  <si>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</si>
  <si>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</si>
  <si>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</si>
  <si>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</si>
  <si>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</si>
  <si>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</si>
  <si>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</si>
  <si>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</si>
  <si>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</si>
  <si>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</si>
  <si>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</si>
  <si>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</si>
  <si>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</si>
  <si>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</si>
  <si>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</si>
  <si>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</si>
  <si>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</si>
  <si>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</si>
  <si>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</si>
  <si>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</si>
  <si>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</si>
  <si>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</si>
  <si>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</si>
  <si>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</si>
  <si>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</si>
  <si>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</si>
  <si>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</si>
  <si>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</si>
  <si>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</si>
  <si>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</si>
  <si>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</si>
  <si>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</si>
  <si>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</si>
  <si>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</si>
  <si>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</si>
  <si>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</si>
  <si>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</si>
  <si>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</si>
  <si>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</si>
  <si>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</si>
  <si>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</si>
  <si>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</si>
  <si>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</si>
  <si>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</si>
  <si>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</si>
  <si>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</si>
  <si>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</si>
  <si>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</si>
  <si>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</si>
  <si>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</si>
  <si>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</si>
  <si>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</si>
  <si>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</si>
  <si>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</si>
  <si>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</si>
  <si>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</si>
  <si>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</si>
  <si>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</si>
  <si>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</si>
  <si>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</si>
  <si>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</si>
  <si>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</si>
  <si>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</si>
  <si>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</si>
  <si>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</si>
  <si>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</si>
  <si>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</si>
  <si>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75 mins</t>
  </si>
  <si>
    <t xml:space="preserve"> PCM-20250215-00000830 </t>
  </si>
  <si>
    <t>LTE site still down and  site located in aramco area access issue need special permission</t>
  </si>
  <si>
    <t>PCM-20251030-00000467</t>
  </si>
  <si>
    <t>EM team on the way need 60 Min</t>
  </si>
  <si>
    <t>PCM-20251030-00000500</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</si>
  <si>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</si>
  <si>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</si>
  <si>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</si>
  <si>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</si>
  <si>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</si>
  <si>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</si>
  <si>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</si>
  <si>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PCM-20251030-00000528</t>
  </si>
  <si>
    <t xml:space="preserve">EM team need 40 min </t>
  </si>
  <si>
    <t>NO PCM</t>
  </si>
  <si>
    <t>team on the way need 60 minutes</t>
  </si>
  <si>
    <t>PCM-20251030-00000532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</si>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</sst>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7" totalsRowShown="0" headerRowDxfId="48" dataDxfId="47" headerRowBorderDxfId="45" tableBorderDxfId="46" totalsRowBorderDxfId="44">
  <autoFilter ref="A1:L15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D8" sqref="D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297.43229178241018</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0.81335659722390119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1.4838078706816304E-2</v>
      </c>
      <c r="H4" s="136">
        <v>45960.360324074078</v>
      </c>
      <c r="I4" s="134" t="str">
        <f>IFERROR(VLOOKUP(D4,DB!A:F,6,0),"")</f>
        <v>SCECO</v>
      </c>
      <c r="J4" s="134" t="str">
        <f>IFERROR(VLOOKUP(D4,DB!A:G,7,0),"")</f>
        <v>Dead+Vandalized</v>
      </c>
      <c r="K4" s="138" t="s">
        <v>39026</v>
      </c>
      <c r="L4" s="139" t="str">
        <f>IFERROR(VLOOKUP(D4,DB!A:I,9,0),"")</f>
        <v>Latis</v>
      </c>
    </row>
    <row r="5" spans="1:15" ht="15" customHeight="1">
      <c r="A5" s="133" t="s">
        <v>39027</v>
      </c>
      <c r="B5" s="134" t="str">
        <f>IFERROR(VLOOKUP(D5,DB!A:K,11,0),"")</f>
        <v>R1</v>
      </c>
      <c r="C5" s="134">
        <v>4</v>
      </c>
      <c r="D5" s="170" t="s">
        <v>21634</v>
      </c>
      <c r="E5" s="135" t="s">
        <v>39021</v>
      </c>
      <c r="F5" s="136">
        <v>45960.373657407406</v>
      </c>
      <c r="G5" s="137">
        <f ca="1">IFERROR(NOW()-F5,"")</f>
        <v>7.060300929879304E-3</v>
      </c>
      <c r="H5" s="136">
        <v>45960.365324074075</v>
      </c>
      <c r="I5" s="134" t="str">
        <f>IFERROR(VLOOKUP(D5,DB!A:F,6,0),"")</f>
        <v>SCECO</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45960.380717708336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45960.380717708336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45960.380717708336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45960.380717708336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45960.380717708336</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45960.380717708336</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45960.380717708336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45960.380717708336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45960.380717708336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45960.380717708336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45960.380717708336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45960.380717708336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45960.380717708336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45960.380717708336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45960.380717708336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45960.380717708336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45960.380717708336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45960.380717708336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45960.380717708336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45960.380717708336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45960.380717708336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45960.380717708336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45960.380717708336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45960.380717708336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45960.380717708336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45960.380717708336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45960.380717708336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45960.380717708336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45960.380717708336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45960.380717708336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45960.380717708336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45960.380717708336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45960.380717708336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45960.380717708336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45960.380717708336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45960.380717708336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45960.380717708336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45960.380717708336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45960.380717708336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45960.380717708336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45960.380717708336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45960.380717708336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45960.380717708336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45960.380717708336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45960.380717708336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45960.380717708336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45960.380717708336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45960.380717708336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45960.380717708336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45960.380717708336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45960.380717708336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45960.380717708336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45960.380717708336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45960.380717708336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45960.380717708336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45960.380717708336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45960.380717708336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45960.380717708336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45960.380717708336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45960.380717708336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45960.380717708336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45960.380717708336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45960.380717708336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45960.380717708336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45960.380717708336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45960.380717708336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45960.380717708336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45960.380717708336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45960.380717708336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45960.380717708336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45960.380717708336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45960.380717708336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45960.380717708336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45960.380717708336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45960.380717708336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45960.380717708336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45960.380717708336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45960.380717708336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45960.380717708336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45960.380717708336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45960.380717708336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45960.380717708336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45960.380717708336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45960.380717708336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45960.380717708336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45960.380717708336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45960.380717708336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45960.380717708336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45960.380717708336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45960.380717708336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45960.380717708336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45960.380717708336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45960.380717708336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45960.380717708336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45960.380717708336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45960.380717708336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45960.380717708336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45960.380717708336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45960.380717708336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45960.380717708336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45960.380717708336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45960.380717708336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45960.380717708336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45960.380717708336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45960.380717708336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45960.380717708336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45960.380717708336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45960.380717708336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45960.380717708336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45960.380717708336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45960.380717708336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45960.380717708336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45960.380717708336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45960.380717708336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45960.380717708336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45960.380717708336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45960.380717708336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45960.380717708336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45960.380717708336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45960.380717708336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45960.380717708336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45960.380717708336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45960.380717708336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45960.380717708336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45960.380717708336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45960.380717708336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45960.380717708336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45960.380717708336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45960.380717708336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45960.380717708336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45960.380717708336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45960.380717708336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45960.380717708336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45960.380717708336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45960.380717708336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45960.380717708336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45960.380717708336</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45960.380717708336</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4DD45D83-D6D6-4060-9320-1997FD9F985A}"/>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tabSelected="1" workbookViewId="0">
      <selection activeCell="L10" sqref="L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135.38087974537484</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1.6386343750054948</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3.2696875001420267E-2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45960.380717708336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45960.380717708336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45960.380717708336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45960.380717708336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45960.380717708336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45960.380717708336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45960.380717708336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45960.380717708336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45960.380717708336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45960.380717708336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45960.380717708336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45960.380717708336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45960.380717708336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45960.380717708336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45960.380717708336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45960.380717708336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45960.380717708336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45960.380717708336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45960.380717708336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45960.380717708336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45960.380717708336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45960.380717708336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45960.380717708336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45960.380717708336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45960.380717708336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45960.380717708336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45960.380717708336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45960.380717708336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45960.380717708336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45960.380717708336</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45960.380717708336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45960.380717708336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45960.380717708336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45960.380717708336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45960.380717708336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45960.380717708336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45960.380717708336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45960.380717708336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45960.380717708336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45960.380717708336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45960.380717708336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45960.380717708336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45960.380717708336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45960.380717708336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45960.380717708336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45960.380717708336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45960.380717708336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45960.380717708336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45960.380717708336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45960.380717708336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45960.380717708336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45960.380717708336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45960.380717708336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45960.380717708336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45960.380717708336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45960.380717708336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45960.380717708336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45960.380717708336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45960.380717708336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45960.380717708336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45960.380717708336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45960.380717708336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45960.380717708336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45960.380717708336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45960.380717708336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45960.380717708336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45960.380717708336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45960.380717708336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45960.380717708336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45960.380717708336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45960.380717708336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45960.380717708336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45960.380717708336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45960.380717708336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45960.380717708336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45960.380717708336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45960.380717708336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45960.380717708336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45960.380717708336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45960.380717708336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45960.380717708336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45960.380717708336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45960.380717708336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45960.380717708336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45960.380717708336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45960.380717708336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45960.380717708336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45960.380717708336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45960.380717708336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45960.380717708336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45960.380717708336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45960.380717708336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45960.380717708336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45960.380717708336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45960.380717708336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45960.380717708336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45960.380717708336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45960.380717708336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45960.380717708336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45960.380717708336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45960.380717708336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45960.380717708336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45960.380717708336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45960.380717708336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45960.380717708336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45960.380717708336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45960.380717708336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45960.380717708336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45960.380717708336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45960.380717708336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45960.380717708336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45960.380717708336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45960.380717708336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45960.380717708336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45960.380717708336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45960.380717708336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45960.380717708336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45960.380717708336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45960.380717708336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45960.380717708336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45960.380717708336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45960.380717708336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45960.380717708336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45960.380717708336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45960.380717708336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45960.380717708336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45960.380717708336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45960.380717708336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45960.380717708336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45960.380717708336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45960.380717708336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45960.380717708336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45960.380717708336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45960.380717708336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45960.380717708336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45960.380717708336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45960.380717708336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45960.380717708336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45960.380717708336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45960.380717708336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45960.380717708336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45960.380717708336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45960.380717708336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45960.380717708336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45960.380717708336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45960.380717708336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45960.380717708336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45960.380717708336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45960.380717708336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45960.380717708336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45960.380717708336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45960.380717708336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45960.380717708336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45960.380717708336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45960.380717708336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45960.380717708336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45960.380717708336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45960.380717708336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45960.380717708336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45960.380717708336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45960.380717708336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45960.380717708336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45960.380717708336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45960.380717708336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45960.380717708336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45960.380717708336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45960.380717708336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45960.380717708336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45960.380717708336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45960.380717708336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45960.380717708336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45960.380717708336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45960.380717708336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45960.380717708336</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1</v>
      </c>
      <c r="D2" s="18" t="s">
        <v>20234</v>
      </c>
      <c r="E2" s="18" t="s">
        <v>39021</v>
      </c>
      <c r="F2" s="20">
        <v>45960.347592592596</v>
      </c>
      <c r="G2" s="21">
        <f t="shared" ref="G2:G56" ca="1" si="0">IFERROR(NOW()-F2,"-")</f>
        <v>3.3125115740403999E-2</v>
      </c>
      <c r="H2" s="22">
        <v>45960.347592592596</v>
      </c>
      <c r="I2" s="19" t="str">
        <f>IFERROR(VLOOKUP(D2,DB!A:F,6,0),"")</f>
        <v>Generator-SG</v>
      </c>
      <c r="J2" s="18" t="str">
        <f>IFERROR(VLOOKUP(D2,DB!A:G,7,0),"")</f>
        <v>Dead+No BB Design</v>
      </c>
      <c r="K2" s="46" t="s">
        <v>39116</v>
      </c>
      <c r="L2" s="23" t="str">
        <f>IFERROR(VLOOKUP(D2,DB!A:I,9,0),"")</f>
        <v>Latis</v>
      </c>
    </row>
    <row r="3" spans="1:13" ht="15" customHeight="1">
      <c r="A3" s="19"/>
      <c r="B3" s="63" t="str">
        <f>IFERROR(VLOOKUP(D3,DB!A:K,11,0),"")</f>
        <v/>
      </c>
      <c r="C3" s="18"/>
      <c r="D3" s="18"/>
      <c r="E3" s="18"/>
      <c r="F3" s="20"/>
      <c r="G3" s="21">
        <f t="shared" ca="1" si="0"/>
        <v>45960.380717708336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45960.380717708336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45960.380717708336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45960.380717708336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45960.380717708336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45960.380717708336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45960.380717708336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45960.380717708336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45960.380717708336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45960.380717708336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45960.380717708336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45960.380717708336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45960.380717708336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45960.380717708336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45960.380717708336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45960.380717708336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45960.380717708336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45960.380717708336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45960.380717708336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45960.380717708336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45960.380717708336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45960.380717708336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45960.380717708336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45960.380717708336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45960.380717708336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45960.380717708336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45960.380717708336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45960.380717708336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45960.380717708336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45960.380717708336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45960.380717708336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45960.380717708336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45960.380717708336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45960.380717708336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45960.380717708336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45960.380717708336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45960.380717708336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45960.380717708336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45960.380717708336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45960.380717708336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45960.380717708336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45960.380717708336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45960.380717708336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45960.380717708336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45960.380717708336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45960.380717708336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45960.380717708336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45960.380717708336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45960.380717708336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45960.380717708336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45960.380717708336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45960.380717708336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45960.380717708336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45960.380717708336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45960.380717708336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45960.380717708336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45960.380717708336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45960.380717708336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45960.380717708336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45960.380717708336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45960.380717708336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45960.380717708336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45960.380717708336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45960.380717708336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45960.380717708336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45960.380717708336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45960.380717708336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45960.380717708336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45960.380717708336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45960.380717708336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45960.380717708336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45960.380717708336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45960.380717708336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45960.380717708336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45960.380717708336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45960.380717708336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45960.380717708336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45960.380717708336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45960.380717708336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45960.380717708336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45960.380717708336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45960.380717708336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45960.380717708336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45960.380717708336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45960.380717708336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45960.380717708336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45960.380717708336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45960.380717708336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45960.380717708336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45960.380717708336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45960.380717708336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45960.380717708336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45960.380717708336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45960.380717708336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45960.380717708336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45960.380717708336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45960.380717708336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45960.380717708336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45960.380717708336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45960.380717708336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45960.380717708336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45960.380717708336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45960.380717708336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45960.380717708336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45960.380717708336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45960.380717708336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45960.380717708336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45960.380717708336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45960.380717708336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45960.380717708336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45960.380717708336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45960.380717708336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45960.380717708336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45960.380717708336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45960.380717708336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45960.380717708336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45960.380717708336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45960.380717708336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45960.380717708336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45960.380717708336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45960.380717708336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45960.380717708336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45960.380717708336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45960.380717708336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45960.380717708336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45960.380717708336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45960.380717708336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45960.380717708336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45960.380717708336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45960.380717708336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45960.380717708336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45960.380717708336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45960.380717708336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45960.380717708336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45960.380717708336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45960.380717708336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45960.380717708336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45960.380717708336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45960.380717708336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45960.380717708336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45960.380717708336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45960.380717708336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45960.380717708336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45960.380717708336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45960.380717708336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45960.380717708336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45960.380717708336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45960.380717708336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45960.380717708336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45960.380717708336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45960.380717708336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45960.380717708336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45960.380717708336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45960.380717708336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45960.380717708336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45960.380717708336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45960.380717708336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45960.380717708336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45960.380717708336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45960.380717708336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45960.380717708336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45960.380717708336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45960.380717708336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45960.380717708336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45960.380717708336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45960.380717708336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45960.380717708336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45960.380717708336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45960.380717708336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45960.380717708336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45960.380717708336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45960.380717708336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45960.380717708336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45960.380717708336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45960.380717708336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45960.380717708336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45960.380717708336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45960.380717708336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45960.380717708336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45960.380717708336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45960.380717708336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45960.380717708336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45960.380717708336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45960.380717708336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45960.380717708336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45960.380717708336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45960.380717708336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45960.380717708336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45960.380717708336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45960.380717708336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45960.380717708336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45960.380717708336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45960.380717708336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45960.380717708336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45960.380717708336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45960.380717708336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45960.380717708336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45960.380717708336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45960.380717708336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45960.380717708336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45960.380717708336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45960.380717708336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45960.380717708336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45960.380717708336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45960.380717708336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45960.380717708336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45960.380717708336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45960.380717708336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45960.380717708336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45960.380717708336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45960.380717708336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45960.380717708336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45960.380717708336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45960.380717708336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45960.380717708336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45960.380717708336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45960.380717708336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45960.380717708336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45960.380717708336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45960.380717708336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45960.380717708336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45960.380717708336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45960.380717708336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45960.380717708336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45960.380717708336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45960.380717708336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45960.380717708336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45960.380717708336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45960.380717708336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45960.380717708336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45960.380717708336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45960.380717708336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45960.380717708336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45960.380717708336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45960.380717708336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45960.380717708336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45960.380717708336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45960.380717708336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45960.380717708336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45960.380717708336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45960.380717708336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45960.380717708336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45960.380717708336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45960.380717708336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45960.380717708336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45960.380717708336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45960.380717708336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45960.380717708336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45960.380717708336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45960.380717708336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45960.380717708336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45960.380717708336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45960.380717708336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45960.380717708336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45960.380717708336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45960.380717708336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45960.380717708336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45960.380717708336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45960.380717708336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45960.380717708336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45960.380717708336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45960.380717708336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45960.380717708336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45960.380717708336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45960.380717708336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45960.380717708336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45960.380717708336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45960.380717708336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45960.380717708336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45960.380717708336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45960.380717708336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45960.380717708336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45960.380717708336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45960.380717708336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45960.380717708336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45960.380717708336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45960.380717708336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45960.380717708336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45960.380717708336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45960.380717708336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45960.380717708336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45960.380717708336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45960.380717708336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45960.380717708336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45960.380717708336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45960.380717708336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45960.380717708336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45960.380717708336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45960.380717708336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45960.380717708336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45960.380717708336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45960.380717708336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45960.380717708336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45960.380717708336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45960.380717708336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45960.380717708336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45960.380717708336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45960.380717708336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45960.380717708336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45960.380717708336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45960.380717708336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45960.380717708336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45960.380717708336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45960.380717708336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45960.380717708336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45960.380717708336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45960.380717708336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45960.380717708336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45960.380717708336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45960.380717708336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45960.380717708336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45960.380717708336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45960.380717708336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45960.380717708336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45960.380717708336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45960.380717708336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45960.380717708336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45960.380717708336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45960.380717708336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45960.380717708336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45960.380717708336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45960.380717708336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45960.380717708336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45960.380717708336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45960.380717708336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45960.380717708336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45960.380717708336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45960.380717708336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45960.380717708336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45960.380717708336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45960.380717708336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45960.380717708336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45960.380717708336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45960.380717708336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45960.380717708336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45960.380717708336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45960.380717708336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45960.380717708336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45960.380717708336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45960.380717708336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45960.380717708336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45960.380717708336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45960.380717708336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45960.380717708336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45960.380717708336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45960.380717708336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45960.380717708336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45960.380717708336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45960.380717708336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45960.380717708336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45960.380717708336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45960.380717708336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45960.380717708336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45960.380717708336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45960.380717708336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45960.380717708336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45960.380717708336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45960.380717708336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45960.380717708336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45960.380717708336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45960.380717708336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45960.380717708336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45960.380717708336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45960.380717708336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45960.380717708336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45960.380717708336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45960.380717708336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45960.380717708336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45960.380717708336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45960.380717708336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45960.380717708336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45960.380717708336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45960.380717708336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45960.380717708336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45960.380717708336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45960.380717708336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45960.380717708336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45960.380717708336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45960.380717708336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45960.380717708336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45960.380717708336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45960.380717708336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45960.380717708336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45960.380717708336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45960.380717708336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45960.380717708336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45960.380717708336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45960.380717708336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45960.380717708336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45960.380717708336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45960.380717708336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45960.380717708336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45960.380717708336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45960.380717708336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45960.380717708336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45960.380717708336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45960.380717708336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45960.380717708336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45960.380717708336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45960.380717708336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45960.380717708336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45960.380717708336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45960.380717708336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45960.380717708336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45960.380717708336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45960.380717708336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45960.380717708336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45960.380717708336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45960.380717708336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45960.380717708336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45960.380717708336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45960.380717708336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45960.380717708336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45960.380717708336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45960.380717708336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45960.380717708336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45960.380717708336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45960.380717708336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45960.380717708336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45960.380717708336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45960.380717708336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45960.380717708336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45960.380717708336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45960.380717708336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45960.380717708336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45960.380717708336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45960.380717708336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45960.380717708336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45960.380717708336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45960.380717708336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45960.380717708336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45960.380717708336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45960.380717708336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45960.380717708336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45960.380717708336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45960.380717708336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45960.380717708336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45960.380717708336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45960.380717708336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45960.380717708336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45960.380717708336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45960.380717708336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45960.380717708336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45960.380717708336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45960.380717708336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45960.380717708336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45960.380717708336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45960.380717708336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45960.380717708336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45960.380717708336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45960.380717708336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45960.380717708336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45960.380717708336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45960.380717708336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45960.380717708336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45960.380717708336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45960.380717708336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45960.380717708336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45960.380717708336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45960.380717708336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45960.380717708336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45960.380717708336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45960.380717708336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45960.380717708336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45960.380717708336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45960.380717708336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45960.380717708336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45960.380717708336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45960.380717708336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45960.380717708336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45960.380717708336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45960.380717708336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45960.380717708336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45960.380717708336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45960.380717708336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45960.380717708336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45960.380717708336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45960.380717708336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45960.380717708336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45960.380717708336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45960.380717708336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45960.380717708336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45960.380717708336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45960.380717708336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45960.380717708336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45960.380717708336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45960.380717708336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45960.380717708336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45960.380717708336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45960.380717708336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45960.380717708336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45960.380717708336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45960.380717708336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45960.380717708336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45960.380717708336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45960.380717708336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45960.380717708336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45960.380717708336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45960.380717708336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45960.380717708336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45960.380717708336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45960.380717708336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45960.380717708336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45960.380717708336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45960.380717708336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45960.380717708336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45960.380717708336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45960.380717708336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45960.380717708336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45960.380717708336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45960.380717708336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45960.380717708336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45960.380717708336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45960.380717708336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45960.380717708336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45960.380717708336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45960.380717708336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45960.380717708336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45960.380717708336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45960.380717708336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45960.380717708336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45960.380717708336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45960.380717708336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45960.380717708336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45960.380717708336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45960.380717708336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45960.380717708336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45960.380717708336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45960.380717708336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45960.380717708336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45960.380717708336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45960.380717708336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45960.380717708336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45960.380717708336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45960.380717708336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45960.380717708336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45960.380717708336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45960.380717708336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45960.380717708336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45960.380717708336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45960.380717708336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45960.380717708336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45960.380717708336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45960.380717708336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45960.380717708336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45960.380717708336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45960.380717708336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45960.380717708336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45960.380717708336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45960.380717708336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45960.380717708336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45960.380717708336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45960.380717708336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45960.380717708336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45960.380717708336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45960.380717708336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45960.380717708336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45960.380717708336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45960.380717708336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45960.380717708336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45960.380717708336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45960.380717708336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45960.380717708336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45960.380717708336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45960.380717708336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45960.380717708336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45960.380717708336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45960.380717708336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45960.380717708336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45960.380717708336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45960.380717708336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45960.380717708336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45960.380717708336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45960.380717708336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45960.380717708336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45960.380717708336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45960.380717708336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45960.380717708336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45960.380717708336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45960.380717708336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45960.380717708336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45960.380717708336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45960.380717708336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45960.380717708336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45960.380717708336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45960.380717708336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45960.380717708336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45960.380717708336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45960.380717708336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45960.380717708336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45960.380717708336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45960.380717708336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45960.380717708336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45960.380717708336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45960.380717708336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45960.380717708336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45960.380717708336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45960.380717708336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45960.380717708336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45960.380717708336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45960.380717708336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45960.380717708336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45960.380717708336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45960.380717708336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45960.380717708336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45960.380717708336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45960.380717708336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45960.380717708336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45960.380717708336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45960.380717708336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45960.380717708336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45960.380717708336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45960.380717708336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45960.380717708336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45960.380717708336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45960.380717708336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45960.380717708336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45960.380717708336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45960.380717708336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45960.380717708336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45960.380717708336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45960.380717708336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45960.380717708336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45960.380717708336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45960.380717708336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45960.380717708336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45960.380717708336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45960.380717708336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45960.380717708336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45960.380717708336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45960.380717708336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45960.380717708336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45960.380717708336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45960.380717708336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45960.380717708336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45960.380717708336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45960.380717708336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45960.380717708336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45960.380717708336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45960.380717708336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45960.380717708336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45960.380717708336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45960.380717708336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45960.380717708336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45960.380717708336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45960.380717708336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45960.380717708336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45960.380717708336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45960.380717708336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45960.380717708336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45960.380717708336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45960.380717708336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45960.380717708336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45960.380717708336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45960.380717708336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45960.380717708336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45960.380717708336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45960.380717708336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45960.380717708336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45960.380717708336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45960.380717708336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45960.380717708336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45960.380717708336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45960.380717708336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45960.380717708336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45960.380717708336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45960.380717708336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45960.380717708336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45960.380717708336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45960.380717708336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45960.380717708336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45960.380717708336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45960.380717708336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45960.380717708336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45960.380717708336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45960.380717708336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45960.380717708336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45960.380717708336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45960.380717708336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45960.380717708336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45960.380717708336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45960.380717708336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45960.380717708336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45960.380717708336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45960.380717708336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45960.380717708336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45960.380717708336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45960.380717708336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45960.380717708336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45960.380717708336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45960.380717708336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45960.380717708336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45960.380717708336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45960.380717708336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45960.380717708336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45960.380717708336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45960.380717708336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45960.380717708336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45960.380717708336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45960.380717708336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45960.380717708336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45960.380717708336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45960.380717708336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45960.380717708336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45960.380717708336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45960.380717708336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45960.380717708336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45960.380717708336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45960.380717708336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45960.380717708336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45960.380717708336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45960.380717708336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45960.380717708336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45960.380717708336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45960.380717708336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45960.380717708336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45960.380717708336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45960.380717708336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45960.380717708336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45960.380717708336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45960.380717708336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45960.380717708336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45960.380717708336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45960.380717708336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45960.380717708336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45960.380717708336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45960.380717708336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45960.380717708336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45960.380717708336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45960.380717708336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45960.380717708336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45960.380717708336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45960.380717708336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45960.380717708336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45960.380717708336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45960.380717708336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45960.380717708336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45960.380717708336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45960.380717708336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45960.380717708336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45960.380717708336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45960.380717708336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45960.380717708336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45960.380717708336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45960.380717708336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45960.380717708336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45960.380717708336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45960.380717708336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45960.380717708336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45960.380717708336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45960.380717708336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45960.380717708336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45960.380717708336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45960.380717708336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45960.380717708336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45960.380717708336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45960.380717708336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45960.380717708336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45960.380717708336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45960.380717708336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45960.380717708336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45960.380717708336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45960.380717708336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45960.380717708336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45960.380717708336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45960.380717708336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45960.380717708336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45960.380717708336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45960.380717708336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45960.380717708336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45960.380717708336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45960.380717708336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45960.380717708336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45960.380717708336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45960.380717708336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45960.380717708336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45960.380717708336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45960.380717708336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45960.380717708336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45960.380717708336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45960.380717708336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45960.380717708336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45960.380717708336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45960.380717708336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45960.380717708336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45960.380717708336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45960.380717708336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45960.380717708336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45960.380717708336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45960.380717708336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45960.380717708336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45960.380717708336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45960.380717708336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45960.380717708336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45960.380717708336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45960.380717708336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45960.380717708336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45960.380717708336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45960.380717708336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45960.380717708336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45960.380717708336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45960.380717708336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45960.380717708336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45960.380717708336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45960.380717708336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45960.380717708336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45960.380717708336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45960.380717708336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45960.380717708336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45960.380717708336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45960.380717708336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45960.380717708336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45960.380717708336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45960.380717708336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45960.380717708336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45960.380717708336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45960.380717708336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45960.380717708336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45960.380717708336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45960.380717708336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45960.380717708336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45960.380717708336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45960.380717708336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45960.380717708336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45960.380717708336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45960.380717708336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45960.380717708336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45960.380717708336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45960.380717708336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45960.380717708336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45960.380717708336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45960.380717708336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45960.380717708336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45960.380717708336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45960.380717708336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45960.380717708336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45960.380717708336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45960.380717708336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45960.380717708336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45960.380717708336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45960.380717708336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45960.380717708336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45960.380717708336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45960.380717708336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45960.380717708336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45960.380717708336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45960.380717708336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45960.380717708336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45960.380717708336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45960.380717708336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45960.380717708336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45960.380717708336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45960.380717708336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45960.380717708336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45960.380717708336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45960.380717708336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45960.380717708336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45960.380717708336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45960.380717708336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45960.380717708336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45960.380717708336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45960.380717708336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45960.380717708336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45960.380717708336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45960.380717708336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45960.380717708336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45960.380717708336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45960.380717708336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45960.380717708336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45960.380717708336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45960.380717708336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45960.380717708336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45960.380717708336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45960.380717708336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45960.380717708336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45960.380717708336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45960.380717708336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45960.380717708336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45960.380717708336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45960.380717708336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45960.380717708336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45960.380717708336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45960.380717708336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45960.380717708336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45960.380717708336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45960.380717708336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45960.380717708336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45960.380717708336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45960.380717708336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45960.380717708336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45960.380717708336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45960.380717708336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45960.380717708336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45960.380717708336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45960.380717708336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45960.380717708336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45960.380717708336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45960.380717708336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45960.380717708336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45960.380717708336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45960.380717708336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45960.380717708336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45960.380717708336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45960.380717708336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45960.380717708336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45960.380717708336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45960.380717708336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45960.380717708336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45960.380717708336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45960.380717708336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45960.380717708336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45960.380717708336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45960.380717708336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45960.380717708336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45960.380717708336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45960.380717708336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45960.380717708336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45960.380717708336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45960.380717708336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45960.380717708336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45960.380717708336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45960.380717708336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45960.380717708336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45960.380717708336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45960.380717708336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45960.380717708336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45960.380717708336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45960.380717708336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45960.380717708336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45960.380717708336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45960.380717708336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45960.380717708336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45960.380717708336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45960.380717708336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45960.380717708336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45960.380717708336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45960.380717708336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45960.380717708336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45960.380717708336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45960.380717708336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45960.380717708336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45960.380717708336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45960.380717708336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45960.380717708336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45960.380717708336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45960.380717708336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45960.380717708336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45960.380717708336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45960.380717708336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45960.380717708336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45960.380717708336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45960.380717708336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45960.380717708336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45960.380717708336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45960.380717708336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45960.380717708336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45960.380717708336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45960.380717708336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45960.380717708336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45960.380717708336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45960.380717708336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45960.380717708336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45960.380717708336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45960.380717708336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45960.380717708336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45960.380717708336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45960.380717708336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45960.380717708336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45960.380717708336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45960.380717708336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45960.380717708336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45960.380717708336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45960.380717708336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45960.380717708336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45960.380717708336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45960.380717708336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45960.380717708336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45960.380717708336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45960.380717708336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45960.380717708336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45960.380717708336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45960.380717708336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45960.380717708336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45960.380717708336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45960.380717708336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45960.380717708336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45960.380717708336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45960.380717708336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45960.380717708336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45960.380717708336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45960.380717708336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45960.380717708336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45960.380717708336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45960.380717708336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45960.380717708336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45960.380717708336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45960.380717708336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45960.380717708336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45960.380717708336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45960.380717708336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45960.380717708336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45960.380717708336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45960.380717708336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45960.380717708336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45960.380717708336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45960.380717708336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45960.380717708336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45960.380717708336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45960.380717708336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45960.380717708336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45960.380717708336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45960.380717708336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45960.380717708336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45960.380717708336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45960.380717708336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45960.380717708336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45960.380717708336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45960.380717708336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45960.380717708336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45960.380717708336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45960.380717708336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45960.380717708336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45960.380717708336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45960.380717708336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45960.380717708336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45960.380717708336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45960.380717708336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45960.380717708336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45960.380717708336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45960.380717708336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45960.380717708336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45960.380717708336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45960.380717708336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45960.380717708336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45960.380717708336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45960.380717708336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45960.380717708336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45960.380717708336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45960.380717708336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45960.380717708336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45960.380717708336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45960.380717708336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45960.380717708336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45960.380717708336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45960.380717708336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45960.380717708336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45960.380717708336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45960.380717708336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45960.380717708336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45960.380717708336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45960.380717708336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45960.380717708336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45960.380717708336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45960.380717708336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45960.380717708336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45960.380717708336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45960.380717708336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45960.380717708336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45960.380717708336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45960.380717708336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45960.380717708336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45960.380717708336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45960.380717708336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45960.380717708336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45960.380717708336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45960.380717708336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45960.380717708336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45960.380717708336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45960.380717708336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45960.380717708336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45960.380717708336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45960.380717708336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45960.380717708336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45960.380717708336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45960.380717708336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45960.380717708336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45960.380717708336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45960.380717708336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45960.380717708336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45960.380717708336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45960.380717708336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45960.380717708336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45960.380717708336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45960.380717708336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45960.380717708336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45960.380717708336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45960.380717708336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45960.380717708336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45960.380717708336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45960.380717708336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45960.380717708336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45960.380717708336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45960.380717708336</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256.90000011574011</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4</v>
      </c>
      <c r="D3" s="94" t="s">
        <v>34818</v>
      </c>
      <c r="E3" s="98" t="s">
        <v>39021</v>
      </c>
      <c r="F3" s="123">
        <v>45960.326701388891</v>
      </c>
      <c r="G3" s="124">
        <f ca="1">IFERROR(NOW()-F3,"")</f>
        <v>5.4016319445508998E-2</v>
      </c>
      <c r="H3" s="123">
        <v>45960.320763888885</v>
      </c>
      <c r="I3" s="119" t="str">
        <f>IFERROR(VLOOKUP(D3,DB!A:F,6,0),"")</f>
        <v>SCECO</v>
      </c>
      <c r="J3" s="119" t="str">
        <f>IFERROR(VLOOKUP(D3,DB!A:G,7,0),"")</f>
        <v>Vandalized</v>
      </c>
      <c r="K3" s="125" t="s">
        <v>39120</v>
      </c>
      <c r="L3" s="121" t="str">
        <f>IFERROR(VLOOKUP(D3,DB!A:I,9,0),"")</f>
        <v>Latis</v>
      </c>
    </row>
    <row r="4" spans="1:16" ht="15" customHeight="1">
      <c r="A4" s="119" t="s">
        <v>39121</v>
      </c>
      <c r="B4" s="119" t="str">
        <f>IFERROR(VLOOKUP(D4,DB!A:K,11,0),"")</f>
        <v>R4</v>
      </c>
      <c r="C4" s="120">
        <v>1</v>
      </c>
      <c r="D4" s="121" t="s">
        <v>36063</v>
      </c>
      <c r="E4" s="98" t="s">
        <v>39021</v>
      </c>
      <c r="F4" s="123">
        <v>45960.343564814815</v>
      </c>
      <c r="G4" s="124">
        <f ca="1">IFERROR(NOW()-F4,"")</f>
        <v>3.7152893521124497E-2</v>
      </c>
      <c r="H4" s="123">
        <v>45960.337592592594</v>
      </c>
      <c r="I4" s="119" t="str">
        <f>IFERROR(VLOOKUP(D4,DB!A:F,6,0),"")</f>
        <v>SCECO</v>
      </c>
      <c r="J4" s="119" t="str">
        <f>IFERROR(VLOOKUP(D4,DB!A:G,7,0),"")</f>
        <v>No BB Shifted</v>
      </c>
      <c r="K4" s="125" t="s">
        <v>39122</v>
      </c>
      <c r="L4" s="121" t="str">
        <f>IFERROR(VLOOKUP(D4,DB!A:I,9,0),"")</f>
        <v>Latis</v>
      </c>
    </row>
    <row r="5" spans="1:16" ht="15" customHeight="1">
      <c r="A5" s="119"/>
      <c r="B5" s="119" t="str">
        <f>IFERROR(VLOOKUP(D5,DB!A:K,11,0),"")</f>
        <v/>
      </c>
      <c r="C5" s="120"/>
      <c r="D5" s="121"/>
      <c r="E5" s="98"/>
      <c r="F5" s="123"/>
      <c r="G5" s="124">
        <f ca="1">IFERROR(NOW()-F5,"")</f>
        <v>45960.380717708336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45960.380717708336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45960.380717708336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45960.380717708336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45960.380717708336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45960.380717708336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45960.380717708336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45960.380717708336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45960.380717708336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45960.380717708336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45960.380717708336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45960.380717708336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45960.380717708336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45960.380717708336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45960.380717708336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45960.380717708336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45960.380717708336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45960.380717708336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45960.380717708336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45960.380717708336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45960.380717708336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45960.380717708336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45960.380717708336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45960.380717708336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45960.380717708336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45960.380717708336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45960.380717708336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45960.380717708336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45960.380717708336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45960.380717708336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45960.380717708336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45960.380717708336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45960.380717708336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45960.380717708336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45960.380717708336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45960.380717708336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45960.380717708336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45960.380717708336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45960.380717708336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45960.380717708336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45960.380717708336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45960.380717708336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45960.380717708336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45960.380717708336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45960.380717708336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45960.380717708336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45960.380717708336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45960.380717708336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45960.380717708336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45960.380717708336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45960.380717708336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45960.380717708336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45960.380717708336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45960.380717708336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45960.380717708336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45960.380717708336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45960.380717708336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45960.380717708336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45960.380717708336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45960.380717708336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45960.380717708336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45960.380717708336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45960.380717708336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45960.380717708336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45960.380717708336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45960.380717708336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45960.380717708336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45960.380717708336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45960.380717708336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45960.380717708336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45960.380717708336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45960.380717708336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45960.380717708336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45960.380717708336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45960.380717708336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45960.380717708336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45960.380717708336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45960.380717708336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45960.380717708336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45960.380717708336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45960.380717708336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45960.380717708336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45960.380717708336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45960.380717708336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45960.380717708336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45960.380717708336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45960.380717708336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45960.380717708336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45960.380717708336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45960.380717708336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45960.380717708336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45960.380717708336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45960.380717708336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45960.380717708336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45960.380717708336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45960.380717708336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45960.380717708336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45960.380717708336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45960.380717708336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45960.380717708336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45960.380717708336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45960.380717708336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45960.380717708336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45960.380717708336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45960.380717708336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45960.380717708336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45960.380717708336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45960.380717708336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45960.380717708336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45960.380717708336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45960.380717708336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45960.380717708336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45960.380717708336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45960.380717708336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45960.380717708336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45960.380717708336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45960.380717708336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45960.380717708336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45960.380717708336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45960.380717708336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45960.380717708336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45960.380717708336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45960.380717708336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45960.380717708336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45960.380717708336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45960.380717708336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45960.380717708336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45960.380717708336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45960.380717708336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45960.380717708336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45960.380717708336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45960.380717708336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45960.380717708336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45960.380717708336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45960.380717708336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45960.380717708336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45960.380717708336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45960.380717708336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45960.380717708336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45960.380717708336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45960.380717708336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45960.380717708336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45960.380717708336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45960.380717708336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45960.380717708336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45960.380717708336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45960.380717708336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45960.380717708336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45960.380717708336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45960.380717708336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45960.380717708336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45960.380717708336</v>
      </c>
      <c r="H156" s="123"/>
      <c r="I156" s="119" t="str">
        <f>IFERROR(VLOOKUP(D156,DB!A:F,6,0),"")</f>
        <v/>
      </c>
      <c r="J156" s="119" t="str">
        <f>IFERROR(VLOOKUP(D156,DB!A:G,7,0),"")</f>
        <v/>
      </c>
      <c r="K156" s="125"/>
      <c r="L156" s="121" t="str">
        <f>IFERROR(VLOOKUP(D156,DB!A:I,9,0),"")</f>
        <v/>
      </c>
    </row>
    <row r="157" spans="1:12" ht="15" customHeight="1">
      <c r="A157" s="126"/>
      <c r="B157" s="126" t="str">
        <f>IFERROR(VLOOKUP(D157,DB!A:K,11,0),"")</f>
        <v/>
      </c>
      <c r="C157" s="127"/>
      <c r="D157" s="128"/>
      <c r="E157" s="129"/>
      <c r="F157" s="130"/>
      <c r="G157" s="131">
        <f ca="1">IFERROR(NOW()-F157,"")</f>
        <v>45960.380717708336</v>
      </c>
      <c r="H157" s="130"/>
      <c r="I157" s="126" t="str">
        <f>IFERROR(VLOOKUP(D157,DB!A:F,6,0),"")</f>
        <v/>
      </c>
      <c r="J157" s="126" t="str">
        <f>IFERROR(VLOOKUP(D157,DB!A:G,7,0),"")</f>
        <v/>
      </c>
      <c r="K157" s="132"/>
      <c r="L157" s="128" t="str">
        <f>IFERROR(VLOOKUP(D157,DB!A:I,9,0),"")</f>
        <v/>
      </c>
    </row>
  </sheetData>
  <dataValidations count="2">
    <dataValidation allowBlank="1" showInputMessage="1" showErrorMessage="1" sqref="E1" xr:uid="{A4F81451-56CC-4543-9497-104C4E44EE4B}"/>
    <dataValidation type="list" allowBlank="1" showInputMessage="1" showErrorMessage="1" sqref="E2:E4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68.548657523147995</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34.191840393519669</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11.719606597223901</v>
      </c>
      <c r="H4" s="153">
        <v>45948.661111111112</v>
      </c>
      <c r="I4" s="152" t="str">
        <f>IFERROR(VLOOKUP(D4,DB!A:F,6,0),"")</f>
        <v>SCECO</v>
      </c>
      <c r="J4" s="152" t="str">
        <f>IFERROR(VLOOKUP(D4,DB!A:G,7,0),"")</f>
        <v>Dead</v>
      </c>
      <c r="K4" s="152" t="s">
        <v>39128</v>
      </c>
      <c r="L4" s="152" t="str">
        <f>IFERROR(VLOOKUP(D4,DB!A:I,9,0),"")</f>
        <v>Latis</v>
      </c>
    </row>
    <row r="5" spans="1:13" ht="15">
      <c r="A5" s="152" t="s">
        <v>39129</v>
      </c>
      <c r="B5" s="152" t="str">
        <f>IFERROR(VLOOKUP(D5,DB!A:K,11,0),"")</f>
        <v>R5</v>
      </c>
      <c r="C5" s="152">
        <v>2</v>
      </c>
      <c r="D5" s="152" t="s">
        <v>32817</v>
      </c>
      <c r="E5" s="152" t="s">
        <v>39021</v>
      </c>
      <c r="F5" s="153">
        <v>45960.362430555557</v>
      </c>
      <c r="G5" s="154">
        <f ca="1">IFERROR(NOW()-F5,"")</f>
        <v>1.8287152779521421E-2</v>
      </c>
      <c r="H5" s="153">
        <v>45960.354618055557</v>
      </c>
      <c r="I5" s="152" t="str">
        <f>IFERROR(VLOOKUP(D5,DB!A:F,6,0),"")</f>
        <v>SCECO</v>
      </c>
      <c r="J5" s="152" t="str">
        <f>IFERROR(VLOOKUP(D5,DB!A:G,7,0),"")</f>
        <v>Dead</v>
      </c>
      <c r="K5" s="152" t="s">
        <v>39130</v>
      </c>
      <c r="L5" s="152" t="str">
        <f>IFERROR(VLOOKUP(D5,DB!A:I,9,0),"")</f>
        <v>Latis</v>
      </c>
    </row>
    <row r="6" spans="1:13" ht="15">
      <c r="A6" s="152"/>
      <c r="B6" s="152" t="str">
        <f>IFERROR(VLOOKUP(D6,DB!A:K,11,0),"")</f>
        <v/>
      </c>
      <c r="C6" s="152"/>
      <c r="D6" s="152"/>
      <c r="E6" s="152"/>
      <c r="F6" s="153"/>
      <c r="G6" s="154">
        <f ca="1">IFERROR(NOW()-F6,"")</f>
        <v>45960.380717708336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45960.380717708336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45960.380717708336</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45960.380717708336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45960.380717708336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45960.380717708336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45960.380717708336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45960.380717708336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45960.380717708336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45960.380717708336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45960.380717708336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45960.380717708336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45960.380717708336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45960.380717708336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45960.380717708336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45960.380717708336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45960.380717708336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45960.380717708336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45960.380717708336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45960.380717708336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45960.380717708336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45960.380717708336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45960.380717708336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45960.380717708336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45960.380717708336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45960.380717708336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45960.380717708336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45960.380717708336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45960.380717708336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45960.380717708336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45960.380717708336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45960.380717708336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45960.380717708336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45960.380717708336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45960.380717708336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45960.380717708336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45960.380717708336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45960.380717708336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45960.380717708336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45960.380717708336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45960.380717708336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45960.380717708336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45960.380717708336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45960.380717708336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45960.380717708336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45960.380717708336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45960.380717708336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45960.380717708336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45960.380717708336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45960.380717708336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45960.380717708336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45960.380717708336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45960.380717708336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45960.380717708336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45960.380717708336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45960.380717708336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45960.380717708336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45960.380717708336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45960.380717708336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45960.380717708336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45960.380717708336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45960.380717708336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45960.380717708336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45960.380717708336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45960.380717708336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45960.380717708336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45960.380717708336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45960.380717708336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45960.380717708336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45960.380717708336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45960.380717708336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45960.380717708336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45960.380717708336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45960.380717708336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45960.380717708336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45960.380717708336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45960.380717708336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45960.380717708336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45960.380717708336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45960.380717708336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45960.380717708336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45960.380717708336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45960.380717708336</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45960.380717708336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45960.380717708336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45960.380717708336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45960.380717708336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45960.380717708336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45960.380717708336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45960.380717708336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45960.380717708336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45960.380717708336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45960.380717708336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45960.380717708336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45960.380717708336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45960.380717708336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45960.380717708336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45960.380717708336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45960.380717708336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45960.380717708336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45960.380717708336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45960.380717708336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45960.380717708336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45960.380717708336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45960.380717708336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45960.380717708336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45960.380717708336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45960.380717708336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45960.380717708336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45960.380717708336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45960.380717708336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45960.380717708336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45960.380717708336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45960.380717708336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45960.380717708336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45960.380717708336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45960.380717708336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45960.380717708336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45960.380717708336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45960.380717708336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45960.380717708336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45960.380717708336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45960.380717708336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45960.380717708336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45960.380717708336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45960.380717708336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45960.380717708336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45960.380717708336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45960.380717708336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45960.380717708336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45960.380717708336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45960.380717708336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45960.380717708336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45960.380717708336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45960.380717708336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45960.380717708336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45960.380717708336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45960.380717708336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45960.380717708336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45960.380717708336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45960.380717708336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45960.380717708336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45960.380717708336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45960.380717708336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45960.380717708336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45960.380717708336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45960.380717708336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45960.380717708336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45960.380717708336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45960.380717708336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45960.380717708336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45960.380717708336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45960.380717708336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45960.380717708336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45960.380717708336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45960.380717708336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45960.380717708336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45960.380717708336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45960.380717708336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45960.380717708336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45960.380717708336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45960.380717708336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45960.380717708336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45960.380717708336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45960.380717708336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45960.380717708336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45960.380717708336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45960.380717708336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45960.380717708336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45960.380717708336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45960.380717708336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45960.380717708336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45960.380717708336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45960.380717708336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45960.380717708336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45960.380717708336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45960.380717708336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45960.380717708336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45960.380717708336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45960.380717708336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45960.380717708336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45960.380717708336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45960.380717708336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45960.380717708336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45960.380717708336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45960.380717708336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45960.380717708336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45960.380717708336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45960.380717708336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45960.380717708336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45960.380717708336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45960.380717708336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45960.380717708336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45960.380717708336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45960.380717708336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45960.380717708336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45960.380717708336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45960.380717708336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45960.380717708336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45960.380717708336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45960.380717708336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45960.380717708336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45960.380717708336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45960.380717708336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45960.380717708336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45960.380717708336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45960.380717708336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45960.380717708336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45960.380717708336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45960.380717708336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45960.380717708336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45960.380717708336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45960.380717708336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45960.380717708336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45960.380717708336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45960.380717708336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45960.380717708336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45960.380717708336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45960.380717708336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45960.380717708336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45960.380717708336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45960.380717708336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45960.380717708336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45960.380717708336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45960.380717708336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45960.380717708336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45960.380717708336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45960.380717708336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45960.380717708336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45960.380717708336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45960.380717708336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45960.380717708336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45960.380717708336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45960.380717708336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45960.380717708336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45960.380717708336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45960.380717708336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45960.380717708336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45960.380717708336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45960.380717708336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45960.380717708336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45960.380717708336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45960.380717708336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45960.380717708336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45960.380717708336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45960.380717708336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45960.380717708336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45960.380717708336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45960.380717708336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45960.380717708336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45960.380717708336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45960.380717708336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45960.380717708336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45960.380717708336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45960.380717708336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45960.380717708336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45960.380717708336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45960.380717708336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45960.380717708336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45960.380717708336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45960.380717708336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45960.380717708336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45960.380717708336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45960.380717708336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45960.380717708336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45960.380717708336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45960.380717708336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45960.380717708336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45960.380717708336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45960.380717708336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45960.380717708336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45960.380717708336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45960.380717708336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45960.380717708336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45960.380717708336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45960.380717708336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45960.380717708336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45960.380717708336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45960.380717708336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45960.380717708336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45960.380717708336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45960.380717708336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45960.380717708336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45960.380717708336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45960.380717708336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45960.380717708336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45960.380717708336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45960.380717708336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45960.380717708336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45960.380717708336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45960.380717708336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45960.380717708336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45960.380717708336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45960.380717708336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45960.380717708336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45960.380717708336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45960.380717708336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45960.380717708336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45960.380717708336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45960.380717708336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45960.380717708336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45960.380717708336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45960.380717708336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45960.380717708336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45960.380717708336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45960.380717708336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45960.380717708336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45960.380717708336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45960.380717708336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45960.380717708336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45960.380717708336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45960.380717708336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45960.380717708336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45960.380717708336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45960.380717708336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45960.380717708336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45960.380717708336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45960.380717708336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45960.380717708336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45960.380717708336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45960.380717708336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45960.380717708336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45960.380717708336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45960.380717708336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45960.380717708336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45960.380717708336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45960.380717708336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45960.380717708336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45960.380717708336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45960.380717708336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45960.380717708336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45960.380717708336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45960.380717708336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45960.380717708336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45960.380717708336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45960.380717708336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45960.380717708336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45960.380717708336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45960.380717708336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45960.380717708336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45960.380717708336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45960.380717708336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45960.380717708336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45960.380717708336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45960.380717708336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45960.380717708336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45960.380717708336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45960.380717708336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45960.380717708336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45960.380717708336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45960.380717708336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45960.380717708336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45960.380717708336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45960.380717708336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45960.380717708336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45960.380717708336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45960.380717708336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45960.380717708336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45960.380717708336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45960.380717708336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45960.380717708336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45960.380717708336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45960.380717708336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45960.380717708336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45960.380717708336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45960.380717708336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45960.380717708336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45960.380717708336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45960.380717708336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45960.380717708336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45960.380717708336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45960.380717708336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45960.380717708336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45960.380717708336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45960.380717708336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45960.380717708336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45960.380717708336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45960.380717708336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45960.380717708336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45960.380717708336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45960.380717708336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45960.380717708336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45960.380717708336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45960.380717708336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45960.380717708336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45960.380717708336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45960.380717708336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45960.380717708336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45960.380717708336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45960.380717708336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45960.380717708336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45960.380717708336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45960.380717708336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45960.380717708336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45960.380717708336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45960.380717708336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45960.380717708336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45960.380717708336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45960.380717708336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45960.380717708336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45960.380717708336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45960.380717708336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45960.380717708336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45960.380717708336</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33751</v>
      </c>
      <c r="E2" s="106" t="s">
        <v>39021</v>
      </c>
      <c r="F2" s="107"/>
      <c r="G2" s="77">
        <f ca="1">IFERROR(NOW()-F2,"-")</f>
        <v>45960.380717708336</v>
      </c>
      <c r="H2" s="107">
        <v>45960.348229166666</v>
      </c>
      <c r="I2" s="103" t="str">
        <f>IFERROR(VLOOKUP(D2,DB!A:F,6,0),"")</f>
        <v>SCECO</v>
      </c>
      <c r="J2" s="102" t="str">
        <f>IFERROR(VLOOKUP(D2,DB!A:G,7,0),"")</f>
        <v>Vandalized</v>
      </c>
      <c r="K2" s="108" t="s">
        <v>39132</v>
      </c>
      <c r="L2" s="109" t="str">
        <f>IFERROR(VLOOKUP(D2,DB!A:I,9,0),"")</f>
        <v>Latis</v>
      </c>
    </row>
    <row r="3" spans="1:16383" ht="31.5" customHeight="1">
      <c r="A3" s="104" t="s">
        <v>39133</v>
      </c>
      <c r="B3" s="103" t="str">
        <f>IFERROR(VLOOKUP(D3,DB!A:K,11,0),"")</f>
        <v>R6</v>
      </c>
      <c r="C3" s="105">
        <v>2</v>
      </c>
      <c r="D3" s="103" t="s">
        <v>30964</v>
      </c>
      <c r="E3" s="106" t="s">
        <v>39021</v>
      </c>
      <c r="F3" s="107">
        <v>45960.357314814813</v>
      </c>
      <c r="G3" s="77">
        <f ca="1">IFERROR(NOW()-F3,"-")</f>
        <v>2.3402893522870727E-2</v>
      </c>
      <c r="H3" s="107">
        <v>45960.357314814813</v>
      </c>
      <c r="I3" s="103" t="str">
        <f>IFERROR(VLOOKUP(D3,DB!A:F,6,0),"")</f>
        <v>SCECO</v>
      </c>
      <c r="J3" s="102" t="str">
        <f>IFERROR(VLOOKUP(D3,DB!A:G,7,0),"")</f>
        <v>Dead</v>
      </c>
      <c r="K3" s="108" t="s">
        <v>39134</v>
      </c>
      <c r="L3" s="109" t="str">
        <f>IFERROR(VLOOKUP(D3,DB!A:I,9,0),"")</f>
        <v>Latis</v>
      </c>
    </row>
    <row r="4" spans="1:16383" ht="31.5" customHeight="1">
      <c r="A4" s="104"/>
      <c r="B4" s="103" t="str">
        <f>IFERROR(VLOOKUP(D4,DB!A:K,11,0),"")</f>
        <v/>
      </c>
      <c r="C4" s="105"/>
      <c r="D4" s="103"/>
      <c r="E4" s="106"/>
      <c r="F4" s="107"/>
      <c r="G4" s="77">
        <f ca="1">IFERROR(NOW()-F4,"-")</f>
        <v>45960.380717708336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45960.380717708336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45960.380717708336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45960.380717708336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45960.380717708336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45960.380717708336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45960.380717708336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45960.380717708336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45960.380717708336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45960.380717708336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45960.380717708336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45960.380717708336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45960.380717708336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45960.380717708336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45960.380717708336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45960.380717708336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45960.380717708336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45960.380717708336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45960.380717708336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45960.380717708336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45960.380717708336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45960.380717708336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45960.380717708336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45960.380717708336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45960.380717708336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45960.380717708336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45960.380717708336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45960.380717708336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45960.380717708336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45960.380717708336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45960.380717708336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45960.380717708336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45960.380717708336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45960.380717708336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45960.380717708336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45960.380717708336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45960.380717708336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45960.380717708336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45960.380717708336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45960.380717708336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45960.380717708336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45960.380717708336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45960.380717708336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45960.380717708336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45960.380717708336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45960.380717708336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45960.380717708336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45960.380717708336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45960.380717708336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45960.380717708336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45960.380717708336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45960.380717708336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45960.380717708336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45960.380717708336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45960.380717708336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45960.380717708336</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2025-10-30T06:08:35Z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