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90" documentId="120_S{2AC9BD13-BADA-5192-A53E-5A8FF88502F6}" xr6:coauthVersionLast="47" xr6:coauthVersionMax="47" xr10:uidLastSave="{28BB3735-5EAA-4E74-BDB0-D70C0D9B500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<sst xmlns="http://schemas.openxmlformats.org/spreadsheetml/2006/main" count="181550" uniqueCount="39151">
  <si>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</si>
  <si>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</si>
  <si>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</si>
  <si>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</si>
  <si>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</si>
  <si>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</si>
  <si>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</si>
  <si>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</si>
  <si>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</si>
  <si>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</si>
  <si>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</si>
  <si>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</si>
  <si>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</si>
  <si>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</si>
  <si>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</si>
  <si>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</si>
  <si>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</si>
  <si>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</si>
  <si>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</si>
  <si>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</si>
  <si>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</si>
  <si>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</si>
  <si>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</si>
  <si>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</si>
  <si>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</si>
  <si>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</si>
  <si>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</si>
  <si>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</si>
  <si>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</si>
  <si>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</si>
  <si>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</si>
  <si>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</si>
  <si>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</si>
  <si>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</si>
  <si>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</si>
  <si>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</si>
  <si>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</si>
  <si>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</si>
  <si>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</si>
  <si>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</si>
  <si>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</si>
  <si>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</si>
  <si>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</si>
  <si>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</si>
  <si>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</si>
  <si>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</si>
  <si>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</si>
  <si>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</si>
  <si>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</si>
  <si>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</si>
  <si>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</si>
  <si>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</si>
  <si>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</si>
  <si>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</si>
  <si>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</si>
  <si>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</si>
  <si>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</si>
  <si>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</si>
  <si>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</si>
  <si>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</si>
  <si>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</si>
  <si>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</si>
  <si>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</si>
  <si>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</si>
  <si>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</si>
  <si>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</si>
  <si>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</si>
  <si>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</si>
  <si>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</si>
  <si>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</si>
  <si>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</si>
  <si>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</si>
  <si>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</si>
  <si>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</si>
  <si>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</si>
  <si>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</si>
  <si>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</si>
  <si>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</si>
  <si>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</si>
  <si>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</si>
  <si>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</si>
  <si>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</si>
  <si>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</si>
  <si>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</si>
  <si>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</si>
  <si>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</si>
  <si>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</si>
  <si>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</si>
  <si>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</si>
  <si>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</si>
  <si>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</si>
  <si>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</si>
  <si>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</si>
  <si>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</si>
  <si>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</si>
  <si>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</si>
  <si>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</si>
  <si>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</si>
  <si>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</si>
  <si>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</si>
  <si>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</si>
  <si>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</si>
  <si>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</si>
  <si>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</si>
  <si>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</si>
  <si>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</si>
  <si>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</si>
  <si>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</si>
  <si>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</si>
  <si>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</si>
  <si>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</si>
  <si>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</si>
  <si>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</si>
  <si>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</si>
  <si>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</si>
  <si>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</si>
  <si>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</si>
  <si>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</si>
  <si>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</si>
  <si>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</si>
  <si>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</si>
  <si>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</si>
  <si>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</si>
  <si>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</si>
  <si>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</si>
  <si>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</si>
  <si>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</si>
  <si>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</si>
  <si>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</si>
  <si>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</si>
  <si>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</si>
  <si>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</si>
  <si>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</si>
  <si>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</si>
  <si>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</si>
  <si>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</si>
  <si>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</si>
  <si>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</si>
  <si>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</si>
  <si>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</si>
  <si>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</si>
  <si>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</si>
  <si>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</si>
  <si>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</si>
  <si>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</si>
  <si>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</si>
  <si>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</si>
  <si>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</si>
  <si>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</si>
  <si>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</si>
  <si>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</si>
  <si>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</si>
  <si>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</si>
  <si>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</si>
  <si>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</si>
  <si>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</si>
  <si>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</si>
  <si>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</si>
  <si>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</si>
  <si>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</si>
  <si>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</si>
  <si>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</si>
  <si>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</si>
  <si>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</si>
  <si>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</si>
  <si>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</si>
  <si>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</si>
  <si>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</si>
  <si>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</si>
  <si>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</si>
  <si>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</si>
  <si>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</si>
  <si>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</si>
  <si>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</si>
  <si>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</si>
  <si>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</si>
  <si>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</si>
  <si>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</si>
  <si>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</si>
  <si>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</si>
  <si>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</si>
  <si>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</si>
  <si>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</si>
  <si>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</si>
  <si>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</si>
  <si>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</si>
  <si>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</si>
  <si>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</si>
  <si>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</si>
  <si>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</si>
  <si>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</si>
  <si>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</si>
  <si>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</si>
  <si>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</si>
  <si>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</si>
  <si>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</si>
  <si>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</si>
  <si>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</si>
  <si>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</si>
  <si>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</si>
  <si>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</si>
  <si>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</si>
  <si>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</si>
  <si>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</si>
  <si>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</si>
  <si>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</si>
  <si>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</si>
  <si>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</si>
  <si>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</si>
  <si>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</si>
  <si>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</si>
  <si>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</si>
  <si>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</si>
  <si>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</si>
  <si>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</si>
  <si>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</si>
  <si>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</si>
  <si>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</si>
  <si>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</si>
  <si>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</si>
  <si>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</si>
  <si>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</si>
  <si>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</si>
  <si>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</si>
  <si>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</si>
  <si>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</si>
  <si>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</si>
  <si>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</si>
  <si>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</si>
  <si>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</si>
  <si>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</si>
  <si>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</si>
  <si>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</si>
  <si>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</si>
  <si>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</si>
  <si>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</si>
  <si>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</si>
  <si>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</si>
  <si>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</si>
  <si>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</si>
  <si>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</si>
  <si>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</si>
  <si>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</si>
  <si>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</si>
  <si>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</si>
  <si>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</si>
  <si>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</si>
  <si>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</si>
  <si>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</si>
  <si>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</si>
  <si>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</si>
  <si>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</si>
  <si>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</si>
  <si>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</si>
  <si>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</si>
  <si>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</si>
  <si>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</si>
  <si>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</si>
  <si>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</si>
  <si>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</si>
  <si>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</si>
  <si>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</si>
  <si>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</si>
  <si>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</si>
  <si>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</si>
  <si>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</si>
  <si>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</si>
  <si>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</si>
  <si>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</si>
  <si>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</si>
  <si>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</si>
  <si>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</si>
  <si>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</si>
  <si>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</si>
  <si>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</si>
  <si>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</si>
  <si>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</si>
  <si>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</si>
  <si>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</si>
  <si>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</si>
  <si>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</si>
  <si>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</si>
  <si>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</si>
  <si>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</si>
  <si>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</si>
  <si>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</si>
  <si>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</si>
  <si>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</si>
  <si>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</si>
  <si>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</si>
  <si>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</si>
  <si>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</si>
  <si>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</si>
  <si>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</si>
  <si>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</si>
  <si>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</si>
  <si>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</si>
  <si>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</si>
  <si>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</si>
  <si>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</si>
  <si>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</si>
  <si>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</si>
  <si>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</si>
  <si>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</si>
  <si>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</si>
  <si>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</si>
  <si>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</si>
  <si>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</si>
  <si>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</si>
  <si>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</si>
  <si>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</si>
  <si>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</si>
  <si>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</si>
  <si>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</si>
  <si>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</si>
  <si>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</si>
  <si>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</si>
  <si>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</si>
  <si>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</si>
  <si>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</si>
  <si>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</si>
  <si>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</si>
  <si>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</si>
  <si>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</si>
  <si>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</si>
  <si>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</si>
  <si>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</si>
  <si>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</si>
  <si>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</si>
  <si>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</si>
  <si>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</si>
  <si>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</si>
  <si>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</si>
  <si>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</si>
  <si>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</si>
  <si>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</si>
  <si>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</si>
  <si>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</si>
  <si>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</si>
  <si>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</si>
  <si>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</si>
  <si>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</si>
  <si>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</si>
  <si>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</si>
  <si>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</si>
  <si>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</si>
  <si>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</si>
  <si>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</si>
  <si>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</si>
  <si>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</si>
  <si>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</si>
  <si>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</si>
  <si>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</si>
  <si>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</si>
  <si>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</si>
  <si>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</si>
  <si>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</si>
  <si>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</si>
  <si>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</si>
  <si>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</si>
  <si>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</si>
  <si>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</si>
  <si>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</si>
  <si>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</si>
  <si>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</si>
  <si>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</si>
  <si>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</si>
  <si>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</si>
  <si>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</si>
  <si>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</si>
  <si>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</si>
  <si>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</si>
  <si>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</si>
  <si>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</si>
  <si>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</si>
  <si>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</si>
  <si>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</si>
  <si>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</si>
  <si>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</si>
  <si>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</si>
  <si>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</si>
  <si>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</si>
  <si>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</si>
  <si>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</si>
  <si>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</si>
  <si>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</si>
  <si>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</si>
  <si>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</si>
  <si>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</si>
  <si>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</si>
  <si>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</si>
  <si>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</si>
  <si>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</si>
  <si>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</si>
  <si>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</si>
  <si>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</si>
  <si>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</si>
  <si>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</si>
  <si>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</si>
  <si>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</si>
  <si>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</si>
  <si>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</si>
  <si>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</si>
  <si>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</si>
  <si>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</si>
  <si>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</si>
  <si>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</si>
  <si>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</si>
  <si>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</si>
  <si>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</si>
  <si>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</si>
  <si>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</si>
  <si>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</si>
  <si>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</si>
  <si>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</si>
  <si>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</si>
  <si>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</si>
  <si>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</si>
  <si>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</si>
  <si>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</si>
  <si>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</si>
  <si>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</si>
  <si>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</si>
  <si>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</si>
  <si>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</si>
  <si>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</si>
  <si>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</si>
  <si>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</si>
  <si>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</si>
  <si>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</si>
  <si>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</si>
  <si>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</si>
  <si>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</si>
  <si>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</si>
  <si>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</si>
  <si>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</si>
  <si>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</si>
  <si>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</si>
  <si>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</si>
  <si>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</si>
  <si>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</si>
  <si>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</si>
  <si>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</si>
  <si>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</si>
  <si>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</si>
  <si>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</si>
  <si>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</si>
  <si>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</si>
  <si>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</si>
  <si>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</si>
  <si>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</si>
  <si>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</si>
  <si>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</si>
  <si>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</si>
  <si>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</si>
  <si>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</si>
  <si>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</si>
  <si>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</si>
  <si>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</si>
  <si>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</si>
  <si>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</si>
  <si>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</si>
  <si>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</si>
  <si>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</si>
  <si>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</si>
  <si>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</si>
  <si>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</si>
  <si>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</si>
  <si>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</si>
  <si>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</si>
  <si>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</si>
  <si>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</si>
  <si>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</si>
  <si>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</si>
  <si>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</si>
  <si>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</si>
  <si>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</si>
  <si>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</si>
  <si>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</si>
  <si>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</si>
  <si>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</si>
  <si>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</si>
  <si>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</si>
  <si>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</si>
  <si>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</si>
  <si>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</si>
  <si>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</si>
  <si>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</si>
  <si>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</si>
  <si>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</si>
  <si>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</si>
  <si>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</si>
  <si>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</si>
  <si>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</si>
  <si>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</si>
  <si>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</si>
  <si>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</si>
  <si>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</si>
  <si>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</si>
  <si>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</si>
  <si>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</si>
  <si>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</si>
  <si>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</si>
  <si>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</si>
  <si>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</si>
  <si>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</si>
  <si>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</si>
  <si>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</si>
  <si>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</si>
  <si>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</si>
  <si>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</si>
  <si>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</si>
  <si>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</si>
  <si>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</si>
  <si>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</si>
  <si>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</si>
  <si>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</si>
  <si>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</si>
  <si>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</si>
  <si>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</si>
  <si>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</si>
  <si>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</si>
  <si>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</si>
  <si>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</si>
  <si>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</si>
  <si>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</si>
  <si>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</si>
  <si>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</si>
  <si>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</si>
  <si>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</si>
  <si>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</si>
  <si>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</si>
  <si>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</si>
  <si>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</si>
  <si>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</si>
  <si>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</si>
  <si>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</si>
  <si>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</si>
  <si>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</si>
  <si>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</si>
  <si>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</si>
  <si>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</si>
  <si>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</si>
  <si>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</si>
  <si>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</si>
  <si>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</si>
  <si>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</si>
  <si>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</si>
  <si>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</si>
  <si>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</si>
  <si>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</si>
  <si>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</si>
  <si>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</si>
  <si>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</si>
  <si>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</si>
  <si>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</si>
  <si>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</si>
  <si>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</si>
  <si>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</si>
  <si>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</si>
  <si>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</si>
  <si>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</si>
  <si>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</si>
  <si>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</si>
  <si>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</si>
  <si>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</si>
  <si>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</si>
  <si>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</si>
  <si>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</si>
  <si>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</si>
  <si>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</si>
  <si>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</si>
  <si>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</si>
  <si>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</si>
  <si>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</si>
  <si>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</si>
  <si>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</si>
  <si>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</si>
  <si>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</si>
  <si>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</si>
  <si>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</si>
  <si>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</si>
  <si>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</si>
  <si>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</si>
  <si>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</si>
  <si>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</si>
  <si>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</si>
  <si>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</si>
  <si>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</si>
  <si>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</si>
  <si>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</si>
  <si>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</si>
  <si>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</si>
  <si>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</si>
  <si>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</si>
  <si>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</si>
  <si>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</si>
  <si>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</si>
  <si>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</si>
  <si>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</si>
  <si>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</si>
  <si>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</si>
  <si>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</si>
  <si>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</si>
  <si>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</si>
  <si>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</si>
  <si>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</si>
  <si>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</si>
  <si>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</si>
  <si>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</si>
  <si>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</si>
  <si>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</si>
  <si>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</si>
  <si>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</si>
  <si>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</si>
  <si>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</si>
  <si>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</si>
  <si>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</si>
  <si>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</si>
  <si>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</si>
  <si>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</si>
  <si>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</si>
  <si>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</si>
  <si>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</si>
  <si>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</si>
  <si>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</si>
  <si>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</si>
  <si>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</si>
  <si>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</si>
  <si>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</si>
  <si>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</si>
  <si>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</si>
  <si>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</si>
  <si>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</si>
  <si>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</si>
  <si>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</si>
  <si>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</si>
  <si>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</si>
  <si>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</si>
  <si>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</si>
  <si>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</si>
  <si>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</si>
  <si>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</si>
  <si>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</si>
  <si>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</si>
  <si>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</si>
  <si>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</si>
  <si>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</si>
  <si>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</si>
  <si>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</si>
  <si>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</si>
  <si>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</si>
  <si>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</si>
  <si>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</si>
  <si>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</si>
  <si>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</si>
  <si>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</si>
  <si>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</si>
  <si>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</si>
  <si>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</si>
  <si>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</si>
  <si>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</si>
  <si>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</si>
  <si>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</si>
  <si>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</si>
  <si>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</si>
  <si>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</si>
  <si>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</si>
  <si>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</si>
  <si>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</si>
  <si>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</si>
  <si>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</si>
  <si>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</si>
  <si>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</si>
  <si>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</si>
  <si>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</si>
  <si>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</si>
  <si>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</si>
  <si>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</si>
  <si>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</si>
  <si>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</si>
  <si>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</si>
  <si>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</si>
  <si>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</si>
  <si>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</si>
  <si>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</si>
  <si>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</si>
  <si>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</si>
  <si>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</si>
  <si>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</si>
  <si>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</si>
  <si>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</si>
  <si>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</si>
  <si>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</si>
  <si>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</si>
  <si>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</si>
  <si>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</si>
  <si>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</si>
  <si>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</si>
  <si>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</si>
  <si>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</si>
  <si>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</si>
  <si>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</si>
  <si>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</si>
  <si>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</si>
  <si>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</si>
  <si>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</si>
  <si>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</si>
  <si>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</si>
  <si>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</si>
  <si>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</si>
  <si>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</si>
  <si>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</si>
  <si>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</si>
  <si>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</si>
  <si>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</si>
  <si>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</si>
  <si>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</si>
  <si>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</si>
  <si>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</si>
  <si>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</si>
  <si>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</si>
  <si>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</si>
  <si>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</si>
  <si>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</si>
  <si>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</si>
  <si>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</si>
  <si>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</si>
  <si>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</si>
  <si>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</si>
  <si>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</si>
  <si>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</si>
  <si>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</si>
  <si>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</si>
  <si>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</si>
  <si>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</si>
  <si>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</si>
  <si>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</si>
  <si>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</si>
  <si>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</si>
  <si>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</si>
  <si>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</si>
  <si>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</si>
  <si>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</si>
  <si>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</si>
  <si>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</si>
  <si>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</si>
  <si>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</si>
  <si>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</si>
  <si>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</si>
  <si>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</si>
  <si>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</si>
  <si>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</si>
  <si>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</si>
  <si>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</si>
  <si>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</si>
  <si>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</si>
  <si>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</si>
  <si>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</si>
  <si>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</si>
  <si>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</si>
  <si>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</si>
  <si>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</si>
  <si>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</si>
  <si>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</si>
  <si>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</si>
  <si>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</si>
  <si>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</si>
  <si>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</si>
  <si>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</si>
  <si>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</si>
  <si>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</si>
  <si>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</si>
  <si>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</si>
  <si>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</si>
  <si>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</si>
  <si>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</si>
  <si>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</si>
  <si>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</si>
  <si>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</si>
  <si>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</si>
  <si>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</si>
  <si>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</si>
  <si>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</si>
  <si>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</si>
  <si>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</si>
  <si>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</si>
  <si>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</si>
  <si>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</si>
  <si>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</si>
  <si>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</si>
  <si>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</si>
  <si>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</si>
  <si>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</si>
  <si>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</si>
  <si>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</si>
  <si>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</si>
  <si>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</si>
  <si>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</si>
  <si>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</si>
  <si>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</si>
  <si>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</si>
  <si>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</si>
  <si>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</si>
  <si>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</si>
  <si>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</si>
  <si>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</si>
  <si>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</si>
  <si>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</si>
  <si>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</si>
  <si>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</si>
  <si>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</si>
  <si>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</si>
  <si>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</si>
  <si>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</si>
  <si>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</si>
  <si>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</si>
  <si>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</si>
  <si>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</si>
  <si>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</si>
  <si>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</si>
  <si>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</si>
  <si>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</si>
  <si>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</si>
  <si>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</si>
  <si>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</si>
  <si>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</si>
  <si>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</si>
  <si>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</si>
  <si>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</si>
  <si>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</si>
  <si>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</si>
  <si>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</si>
  <si>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</si>
  <si>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</si>
  <si>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</si>
  <si>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</si>
  <si>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</si>
  <si>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</si>
  <si>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</si>
  <si>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</si>
  <si>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</si>
  <si>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</si>
  <si>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</si>
  <si>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</si>
  <si>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</si>
  <si>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</si>
  <si>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</si>
  <si>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</si>
  <si>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</si>
  <si>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</si>
  <si>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</si>
  <si>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</si>
  <si>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</si>
  <si>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</si>
  <si>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</si>
  <si>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</si>
  <si>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</si>
  <si>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</si>
  <si>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</si>
  <si>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</si>
  <si>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</si>
  <si>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</si>
  <si>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</si>
  <si>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</si>
  <si>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</si>
  <si>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</si>
  <si>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</si>
  <si>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</si>
  <si>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</si>
  <si>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</si>
  <si>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</si>
  <si>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</si>
  <si>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</si>
  <si>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</si>
  <si>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</si>
  <si>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</si>
  <si>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</si>
  <si>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</si>
  <si>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</si>
  <si>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</si>
  <si>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</si>
  <si>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</si>
  <si>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</si>
  <si>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</si>
  <si>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</si>
  <si>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</si>
  <si>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</si>
  <si>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</si>
  <si>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</si>
  <si>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</si>
  <si>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</si>
  <si>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</si>
  <si>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</si>
  <si>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</si>
  <si>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</si>
  <si>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</si>
  <si>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</si>
  <si>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</si>
  <si>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</si>
  <si>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</si>
  <si>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</si>
  <si>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</si>
  <si>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</si>
  <si>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</si>
  <si>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</si>
  <si>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</si>
  <si>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</si>
  <si>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</si>
  <si>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</si>
  <si>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</si>
  <si>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</si>
  <si>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</si>
  <si>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</si>
  <si>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</si>
  <si>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</si>
  <si>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</si>
  <si>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</si>
  <si>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</si>
  <si>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</si>
  <si>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</si>
  <si>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</si>
  <si>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</si>
  <si>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</si>
  <si>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</si>
  <si>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</si>
  <si>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</si>
  <si>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</si>
  <si>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</si>
  <si>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</si>
  <si>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</si>
  <si>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</si>
  <si>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</si>
  <si>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</si>
  <si>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</si>
  <si>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</si>
  <si>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</si>
  <si>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</si>
  <si>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</si>
  <si>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</si>
  <si>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</si>
  <si>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</si>
  <si>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</si>
  <si>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</si>
  <si>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</si>
  <si>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</si>
  <si>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</si>
  <si>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</si>
  <si>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</si>
  <si>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</si>
  <si>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</si>
  <si>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</si>
  <si>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</si>
  <si>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</si>
  <si>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</si>
  <si>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</si>
  <si>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</si>
  <si>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</si>
  <si>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</si>
  <si>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</si>
  <si>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</si>
  <si>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</si>
  <si>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</si>
  <si>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</si>
  <si>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</si>
  <si>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</si>
  <si>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</si>
  <si>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</si>
  <si>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</si>
  <si>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</si>
  <si>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</si>
  <si>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</si>
  <si>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</si>
  <si>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</si>
  <si>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</si>
  <si>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</si>
  <si>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</si>
  <si>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</si>
  <si>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</si>
  <si>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</si>
  <si>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</si>
  <si>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</si>
  <si>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</si>
  <si>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</si>
  <si>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</si>
  <si>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</si>
  <si>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</si>
  <si>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</si>
  <si>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</si>
  <si>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</si>
  <si>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</si>
  <si>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</si>
  <si>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</si>
  <si>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</si>
  <si>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</si>
  <si>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</si>
  <si>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</si>
  <si>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</si>
  <si>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</si>
  <si>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</si>
  <si>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</si>
  <si>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</si>
  <si>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</si>
  <si>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</si>
  <si>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</si>
  <si>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</si>
  <si>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</si>
  <si>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</si>
  <si>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</si>
  <si>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</si>
  <si>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</si>
  <si>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</si>
  <si>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</si>
  <si>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</si>
  <si>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</si>
  <si>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</si>
  <si>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</si>
  <si>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</si>
  <si>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</si>
  <si>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</si>
  <si>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</si>
  <si>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</si>
  <si>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</si>
  <si>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</si>
  <si>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</si>
  <si>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</si>
  <si>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</si>
  <si>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</si>
  <si>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</si>
  <si>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</si>
  <si>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</si>
  <si>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</si>
  <si>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</si>
  <si>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</si>
  <si>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</si>
  <si>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</si>
  <si>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</si>
  <si>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</si>
  <si>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</si>
  <si>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</si>
  <si>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</si>
  <si>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</si>
  <si>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</si>
  <si>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</si>
  <si>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</si>
  <si>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</si>
  <si>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</si>
  <si>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</si>
  <si>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</si>
  <si>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</si>
  <si>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</si>
  <si>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</si>
  <si>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</si>
  <si>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</si>
  <si>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</si>
  <si>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</si>
  <si>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</si>
  <si>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</si>
  <si>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</si>
  <si>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</si>
  <si>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</si>
  <si>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</si>
  <si>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</si>
  <si>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</si>
  <si>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</si>
  <si>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</si>
  <si>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</si>
  <si>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</si>
  <si>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</si>
  <si>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</si>
  <si>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</si>
  <si>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</si>
  <si>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</si>
  <si>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</si>
  <si>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</si>
  <si>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</si>
  <si>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</si>
  <si>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</si>
  <si>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</si>
  <si>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</si>
  <si>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</si>
  <si>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</si>
  <si>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</si>
  <si>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</si>
  <si>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</si>
  <si>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</si>
  <si>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</si>
  <si>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</si>
  <si>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</si>
  <si>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</si>
  <si>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</si>
  <si>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</si>
  <si>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</si>
  <si>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</si>
  <si>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</si>
  <si>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</si>
  <si>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</si>
  <si>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</si>
  <si>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</si>
  <si>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</si>
  <si>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</si>
  <si>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</si>
  <si>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</si>
  <si>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</si>
  <si>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</si>
  <si>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</si>
  <si>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</si>
  <si>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</si>
  <si>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</si>
  <si>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</si>
  <si>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</si>
  <si>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</si>
  <si>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</si>
  <si>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</si>
  <si>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</si>
  <si>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</si>
  <si>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</si>
  <si>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</si>
  <si>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</si>
  <si>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</si>
  <si>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</si>
  <si>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</si>
  <si>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</si>
  <si>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</si>
  <si>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</si>
  <si>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</si>
  <si>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</si>
  <si>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</si>
  <si>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</si>
  <si>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</si>
  <si>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</si>
  <si>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</si>
  <si>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</si>
  <si>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</si>
  <si>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</si>
  <si>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</si>
  <si>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</si>
  <si>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</si>
  <si>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</si>
  <si>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</si>
  <si>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</si>
  <si>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</si>
  <si>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</si>
  <si>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</si>
  <si>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</si>
  <si>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</si>
  <si>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</si>
  <si>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</si>
  <si>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</si>
  <si>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</si>
  <si>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</si>
  <si>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</si>
  <si>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</si>
  <si>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</si>
  <si>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</si>
  <si>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</si>
  <si>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</si>
  <si>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</si>
  <si>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</si>
  <si>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</si>
  <si>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</si>
  <si>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</si>
  <si>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</si>
  <si>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</si>
  <si>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</si>
  <si>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</si>
  <si>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</si>
  <si>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</si>
  <si>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</si>
  <si>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</si>
  <si>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</si>
  <si>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</si>
  <si>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</si>
  <si>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</si>
  <si>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</si>
  <si>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</si>
  <si>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</si>
  <si>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</si>
  <si>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</si>
  <si>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</si>
  <si>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</si>
  <si>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</si>
  <si>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</si>
  <si>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</si>
  <si>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</si>
  <si>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</si>
  <si>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</si>
  <si>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</si>
  <si>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</si>
  <si>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</si>
  <si>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</si>
  <si>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</si>
  <si>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</si>
  <si>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</si>
  <si>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</si>
  <si>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</si>
  <si>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</si>
  <si>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</si>
  <si>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</si>
  <si>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</si>
  <si>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</si>
  <si>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</si>
  <si>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</si>
  <si>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</si>
  <si>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</si>
  <si>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</si>
  <si>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</si>
  <si>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</si>
  <si>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</si>
  <si>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</si>
  <si>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</si>
  <si>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</si>
  <si>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</si>
  <si>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</si>
  <si>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</si>
  <si>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</si>
  <si>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</si>
  <si>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</si>
  <si>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</si>
  <si>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</si>
  <si>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</si>
  <si>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</si>
  <si>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</si>
  <si>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</si>
  <si>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</si>
  <si>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</si>
  <si>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</si>
  <si>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</si>
  <si>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</si>
  <si>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</si>
  <si>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</si>
  <si>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</si>
  <si>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</si>
  <si>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</si>
  <si>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</si>
  <si>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</si>
  <si>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</si>
  <si>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</si>
  <si>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</si>
  <si>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</si>
  <si>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</si>
  <si>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</si>
  <si>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</si>
  <si>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</si>
  <si>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</si>
  <si>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</si>
  <si>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</si>
  <si>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</si>
  <si>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</si>
  <si>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</si>
  <si>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</si>
  <si>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</si>
  <si>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</si>
  <si>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</si>
  <si>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</si>
  <si>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</si>
  <si>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</si>
  <si>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</si>
  <si>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</si>
  <si>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</si>
  <si>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</si>
  <si>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</si>
  <si>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</si>
  <si>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</si>
  <si>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</si>
  <si>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</si>
  <si>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</si>
  <si>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</si>
  <si>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</si>
  <si>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</si>
  <si>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</si>
  <si>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</si>
  <si>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</si>
  <si>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</si>
  <si>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</si>
  <si>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</si>
  <si>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</si>
  <si>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</si>
  <si>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</si>
  <si>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</si>
  <si>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</si>
  <si>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</si>
  <si>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</si>
  <si>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</si>
  <si>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</si>
  <si>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</si>
  <si>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</si>
  <si>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</si>
  <si>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</si>
  <si>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</si>
  <si>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</si>
  <si>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</si>
  <si>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</si>
  <si>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</si>
  <si>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</si>
  <si>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</si>
  <si>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</si>
  <si>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</si>
  <si>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</si>
  <si>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</si>
  <si>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</si>
  <si>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</si>
  <si>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</si>
  <si>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</si>
  <si>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</si>
  <si>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</si>
  <si>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</si>
  <si>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</si>
  <si>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</si>
  <si>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</si>
  <si>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</si>
  <si>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</si>
  <si>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</si>
  <si>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</si>
  <si>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</si>
  <si>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</si>
  <si>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</si>
  <si>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</si>
  <si>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</si>
  <si>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</si>
  <si>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</si>
  <si>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</si>
  <si>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</si>
  <si>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</si>
  <si>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</si>
  <si>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</si>
  <si>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</si>
  <si>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</si>
  <si>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</si>
  <si>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</si>
  <si>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</si>
  <si>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</si>
  <si>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</si>
  <si>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</si>
  <si>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</si>
  <si>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</si>
  <si>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</si>
  <si>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</si>
  <si>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</si>
  <si>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</si>
  <si>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</si>
  <si>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</si>
  <si>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</si>
  <si>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</si>
  <si>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</si>
  <si>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</si>
  <si>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</si>
  <si>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</si>
  <si>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</si>
  <si>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</si>
  <si>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</si>
  <si>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</si>
  <si>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</si>
  <si>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</si>
  <si>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</si>
  <si>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</si>
  <si>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</si>
  <si>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</si>
  <si>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</si>
  <si>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</si>
  <si>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</si>
  <si>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</si>
  <si>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</si>
  <si>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</si>
  <si>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</si>
  <si>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</si>
  <si>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</si>
  <si>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</si>
  <si>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</si>
  <si>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</si>
  <si>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</si>
  <si>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</si>
  <si>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</si>
  <si>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</si>
  <si>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</si>
  <si>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</si>
  <si>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</si>
  <si>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</si>
  <si>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</si>
  <si>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</si>
  <si>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</si>
  <si>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</si>
  <si>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</si>
  <si>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</si>
  <si>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</si>
  <si>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</si>
  <si>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</si>
  <si>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</si>
  <si>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</si>
  <si>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</si>
  <si>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</si>
  <si>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</si>
  <si>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</si>
  <si>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</si>
  <si>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</si>
  <si>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</si>
  <si>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</si>
  <si>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</si>
  <si>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</si>
  <si>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</si>
  <si>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</si>
  <si>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</si>
  <si>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</si>
  <si>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</si>
  <si>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</si>
  <si>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</si>
  <si>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</si>
  <si>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</si>
  <si>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</si>
  <si>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</si>
  <si>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</si>
  <si>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</si>
  <si>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</si>
  <si>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</si>
  <si>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</si>
  <si>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</si>
  <si>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</si>
  <si>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</si>
  <si>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</si>
  <si>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</si>
  <si>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</si>
  <si>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</si>
  <si>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</si>
  <si>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</si>
  <si>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</si>
  <si>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</si>
  <si>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</si>
  <si>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</si>
  <si>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</si>
  <si>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</si>
  <si>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</si>
  <si>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</si>
  <si>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</si>
  <si>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</si>
  <si>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</si>
  <si>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</si>
  <si>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</si>
  <si>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</si>
  <si>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</si>
  <si>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</si>
  <si>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</si>
  <si>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</si>
  <si>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</si>
  <si>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</si>
  <si>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</si>
  <si>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</si>
  <si>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</si>
  <si>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</si>
  <si>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</si>
  <si>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</si>
  <si>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</si>
  <si>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</si>
  <si>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</si>
  <si>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</si>
  <si>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</si>
  <si>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</si>
  <si>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</si>
  <si>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</si>
  <si>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</si>
  <si>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</si>
  <si>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</si>
  <si>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</si>
  <si>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</si>
  <si>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</si>
  <si>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</si>
  <si>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</si>
  <si>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</si>
  <si>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</si>
  <si>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</si>
  <si>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</si>
  <si>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</si>
  <si>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</si>
  <si>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</si>
  <si>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</si>
  <si>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</si>
  <si>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</si>
  <si>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</si>
  <si>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</si>
  <si>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</si>
  <si>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</si>
  <si>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</si>
  <si>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</si>
  <si>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</si>
  <si>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</si>
  <si>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</si>
  <si>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</si>
  <si>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</si>
  <si>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</si>
  <si>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</si>
  <si>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</si>
  <si>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</si>
  <si>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</si>
  <si>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</si>
  <si>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</si>
  <si>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</si>
  <si>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</si>
  <si>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</si>
  <si>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</si>
  <si>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</si>
  <si>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</si>
  <si>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</si>
  <si>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</si>
  <si>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</si>
  <si>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</si>
  <si>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</si>
  <si>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</si>
  <si>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</si>
  <si>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</si>
  <si>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</si>
  <si>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</si>
  <si>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</si>
  <si>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</si>
  <si>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</si>
  <si>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</si>
  <si>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</si>
  <si>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</si>
  <si>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</si>
  <si>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</si>
  <si>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</si>
  <si>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</si>
  <si>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</si>
  <si>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</si>
  <si>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</si>
  <si>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</si>
  <si>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</si>
  <si>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</si>
  <si>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</si>
  <si>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</si>
  <si>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</si>
  <si>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</si>
  <si>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</si>
  <si>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</si>
  <si>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</si>
  <si>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</si>
  <si>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</si>
  <si>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</si>
  <si>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</si>
  <si>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</si>
  <si>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</si>
  <si>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</si>
  <si>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</si>
  <si>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</si>
  <si>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</si>
  <si>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</si>
  <si>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</si>
  <si>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</si>
  <si>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</si>
  <si>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</si>
  <si>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</si>
  <si>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</si>
  <si>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</si>
  <si>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</si>
  <si>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</si>
  <si>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</si>
  <si>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</si>
  <si>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</si>
  <si>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</si>
  <si>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</si>
  <si>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</si>
  <si>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</si>
  <si>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</si>
  <si>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</si>
  <si>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</si>
  <si>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</si>
  <si>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</si>
  <si>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</si>
  <si>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</si>
  <si>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</si>
  <si>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</si>
  <si>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</si>
  <si>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</si>
  <si>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</si>
  <si>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</si>
  <si>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</si>
  <si>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</si>
  <si>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</si>
  <si>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</si>
  <si>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</si>
  <si>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</si>
  <si>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</si>
  <si>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</si>
  <si>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</si>
  <si>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</si>
  <si>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</si>
  <si>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</si>
  <si>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</si>
  <si>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</si>
  <si>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</si>
  <si>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</si>
  <si>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</si>
  <si>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</si>
  <si>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</si>
  <si>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</si>
  <si>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</si>
  <si>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</si>
  <si>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</si>
  <si>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</si>
  <si>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</si>
  <si>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</si>
  <si>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</si>
  <si>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</si>
  <si>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</si>
  <si>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</si>
  <si>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</si>
  <si>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</si>
  <si>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</si>
  <si>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</si>
  <si>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</si>
  <si>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</si>
  <si>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</si>
  <si>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</si>
  <si>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</si>
  <si>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</si>
  <si>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</si>
  <si>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</si>
  <si>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</si>
  <si>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</si>
  <si>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</si>
  <si>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</si>
  <si>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</si>
  <si>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</si>
  <si>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</si>
  <si>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</si>
  <si>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</si>
  <si>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</si>
  <si>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</si>
  <si>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</si>
  <si>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</si>
  <si>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</si>
  <si>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</si>
  <si>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</si>
  <si>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</si>
  <si>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</si>
  <si>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</si>
  <si>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</si>
  <si>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</si>
  <si>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</si>
  <si>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</si>
  <si>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</si>
  <si>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</si>
  <si>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</si>
  <si>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</si>
  <si>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</si>
  <si>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</si>
  <si>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</si>
  <si>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</si>
  <si>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</si>
  <si>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</si>
  <si>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</si>
  <si>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</si>
  <si>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</si>
  <si>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</si>
  <si>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</si>
  <si>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</si>
  <si>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</si>
  <si>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</si>
  <si>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</si>
  <si>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</si>
  <si>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</si>
  <si>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</si>
  <si>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</si>
  <si>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</si>
  <si>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</si>
  <si>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</si>
  <si>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</si>
  <si>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</si>
  <si>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</si>
  <si>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</si>
  <si>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</si>
  <si>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</si>
  <si>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</si>
  <si>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</si>
  <si>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</si>
  <si>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</si>
  <si>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</si>
  <si>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</si>
  <si>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</si>
  <si>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</si>
  <si>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</si>
  <si>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</si>
  <si>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</si>
  <si>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</si>
  <si>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</si>
  <si>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</si>
  <si>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</si>
  <si>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</si>
  <si>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</si>
  <si>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</si>
  <si>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</si>
  <si>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</si>
  <si>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</si>
  <si>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</si>
  <si>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</si>
  <si>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</si>
  <si>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</si>
  <si>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</si>
  <si>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</si>
  <si>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</si>
  <si>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</si>
  <si>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</si>
  <si>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</si>
  <si>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</si>
  <si>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</si>
  <si>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</si>
  <si>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</si>
  <si>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</si>
  <si>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</si>
  <si>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</si>
  <si>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</si>
  <si>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</si>
  <si>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</si>
  <si>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</si>
  <si>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</si>
  <si>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</si>
  <si>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</si>
  <si>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</si>
  <si>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</si>
  <si>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</si>
  <si>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</si>
  <si>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</si>
  <si>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</si>
  <si>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</si>
  <si>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</si>
  <si>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</si>
  <si>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</si>
  <si>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</si>
  <si>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</si>
  <si>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</si>
  <si>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</si>
  <si>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</si>
  <si>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</si>
  <si>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</si>
  <si>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</si>
  <si>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</si>
  <si>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</si>
  <si>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</si>
  <si>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</si>
  <si>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</si>
  <si>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</si>
  <si>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</si>
  <si>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</si>
  <si>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</si>
  <si>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</si>
  <si>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</si>
  <si>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</si>
  <si>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</si>
  <si>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</si>
  <si>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</si>
  <si>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</si>
  <si>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</si>
  <si>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</si>
  <si>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</si>
  <si>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</si>
  <si>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</si>
  <si>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</si>
  <si>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</si>
  <si>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</si>
  <si>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</si>
  <si>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</si>
  <si>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</si>
  <si>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</si>
  <si>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</si>
  <si>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</si>
  <si>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</si>
  <si>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</si>
  <si>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</si>
  <si>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</si>
  <si>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</si>
  <si>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</si>
  <si>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</si>
  <si>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</si>
  <si>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</si>
  <si>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</si>
  <si>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</si>
  <si>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</si>
  <si>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</si>
  <si>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</si>
  <si>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</si>
  <si>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</si>
  <si>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</si>
  <si>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</si>
  <si>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</si>
  <si>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</si>
  <si>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</si>
  <si>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</si>
  <si>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</si>
  <si>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</si>
  <si>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</si>
  <si>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</si>
  <si>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</si>
  <si>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</si>
  <si>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</si>
  <si>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</si>
  <si>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</si>
  <si>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</si>
  <si>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</si>
  <si>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</si>
  <si>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</si>
  <si>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</si>
  <si>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</si>
  <si>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</si>
  <si>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</si>
  <si>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</si>
  <si>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</si>
  <si>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</si>
  <si>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</si>
  <si>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</si>
  <si>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</si>
  <si>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</si>
  <si>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</si>
  <si>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</si>
  <si>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</si>
  <si>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</si>
  <si>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</si>
  <si>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</si>
  <si>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</si>
  <si>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</si>
  <si>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</si>
  <si>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</si>
  <si>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</si>
  <si>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</si>
  <si>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</si>
  <si>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</si>
  <si>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</si>
  <si>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</si>
  <si>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</si>
  <si>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</si>
  <si>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</si>
  <si>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</si>
  <si>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</si>
  <si>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</si>
  <si>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</si>
  <si>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</si>
  <si>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</si>
  <si>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</si>
  <si>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</si>
  <si>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</si>
  <si>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</si>
  <si>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</si>
  <si>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</si>
  <si>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</si>
  <si>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</si>
  <si>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</si>
  <si>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</si>
  <si>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</si>
  <si>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</si>
  <si>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</si>
  <si>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</si>
  <si>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</si>
  <si>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</si>
  <si>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</si>
  <si>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</si>
  <si>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</si>
  <si>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</si>
  <si>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</si>
  <si>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</si>
  <si>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</si>
  <si>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</si>
  <si>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</si>
  <si>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</si>
  <si>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</si>
  <si>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</si>
  <si>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</si>
  <si>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</si>
  <si>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</si>
  <si>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</si>
  <si>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</si>
  <si>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</si>
  <si>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</si>
  <si>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</si>
  <si>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</si>
  <si>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</si>
  <si>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</si>
  <si>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</si>
  <si>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</si>
  <si>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</si>
  <si>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</si>
  <si>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</si>
  <si>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</si>
  <si>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</si>
  <si>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</si>
  <si>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</si>
  <si>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</si>
  <si>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</si>
  <si>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</si>
  <si>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</si>
  <si>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</si>
  <si>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</si>
  <si>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</si>
  <si>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</si>
  <si>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</si>
  <si>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</si>
  <si>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</si>
  <si>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</si>
  <si>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</si>
  <si>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</si>
  <si>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</si>
  <si>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</si>
  <si>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</si>
  <si>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</si>
  <si>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</si>
  <si>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</si>
  <si>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</si>
  <si>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</si>
  <si>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</si>
  <si>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</si>
  <si>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</si>
  <si>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</si>
  <si>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</si>
  <si>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</si>
  <si>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</si>
  <si>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</si>
  <si>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</si>
  <si>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</si>
  <si>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</si>
  <si>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</si>
  <si>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</si>
  <si>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</si>
  <si>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</si>
  <si>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</si>
  <si>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</si>
  <si>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</si>
  <si>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</si>
  <si>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</si>
  <si>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</si>
  <si>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</si>
  <si>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</si>
  <si>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</si>
  <si>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</si>
  <si>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</si>
  <si>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</si>
  <si>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</si>
  <si>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</si>
  <si>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</si>
  <si>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</si>
  <si>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</si>
  <si>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</si>
  <si>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</si>
  <si>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</si>
  <si>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</si>
  <si>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</si>
  <si>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</si>
  <si>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</si>
  <si>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</si>
  <si>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</si>
  <si>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</si>
  <si>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</si>
  <si>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</si>
  <si>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</si>
  <si>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</si>
  <si>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</si>
  <si>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</si>
  <si>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</si>
  <si>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</si>
  <si>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</si>
  <si>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</si>
  <si>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</si>
  <si>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</si>
  <si>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</si>
  <si>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</si>
  <si>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</si>
  <si>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</si>
  <si>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</si>
  <si>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</si>
  <si>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</si>
  <si>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</si>
  <si>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</si>
  <si>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</si>
  <si>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</si>
  <si>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</si>
  <si>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</si>
  <si>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</si>
  <si>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</si>
  <si>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</si>
  <si>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</si>
  <si>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</si>
  <si>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</si>
  <si>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</si>
  <si>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</si>
  <si>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</si>
  <si>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</si>
  <si>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</si>
  <si>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</si>
  <si>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</si>
  <si>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</si>
  <si>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</si>
  <si>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</si>
  <si>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</si>
  <si>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</si>
  <si>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</si>
  <si>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</si>
  <si>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</si>
  <si>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</si>
  <si>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</si>
  <si>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</si>
  <si>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</si>
  <si>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</si>
  <si>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</si>
  <si>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</si>
  <si>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</si>
  <si>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</si>
  <si>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</si>
  <si>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</si>
  <si>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</si>
  <si>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</si>
  <si>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</si>
  <si>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</si>
  <si>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</si>
  <si>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</si>
  <si>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</si>
  <si>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</si>
  <si>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</si>
  <si>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</si>
  <si>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</si>
  <si>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</si>
  <si>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</si>
  <si>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</si>
  <si>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</si>
  <si>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</si>
  <si>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</si>
  <si>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</si>
  <si>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</si>
  <si>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</si>
  <si>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</si>
  <si>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</si>
  <si>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</si>
  <si>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</si>
  <si>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</si>
  <si>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</si>
  <si>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</si>
  <si>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</si>
  <si>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</si>
  <si>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</si>
  <si>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</si>
  <si>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</si>
  <si>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</si>
  <si>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</si>
  <si>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</si>
  <si>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</si>
  <si>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</si>
  <si>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</si>
  <si>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</si>
  <si>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</si>
  <si>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</si>
  <si>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</si>
  <si>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</si>
  <si>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</si>
  <si>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</si>
  <si>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</si>
  <si>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</si>
  <si>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</si>
  <si>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</si>
  <si>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</si>
  <si>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</si>
  <si>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</si>
  <si>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</si>
  <si>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</si>
  <si>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</si>
  <si>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</si>
  <si>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</si>
  <si>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</si>
  <si>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</si>
  <si>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</si>
  <si>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</si>
  <si>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</si>
  <si>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</si>
  <si>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</si>
  <si>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</si>
  <si>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</si>
  <si>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</si>
  <si>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</si>
  <si>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</si>
  <si>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</si>
  <si>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</si>
  <si>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</si>
  <si>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</si>
  <si>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</si>
  <si>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</si>
  <si>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</si>
  <si>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</si>
  <si>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</si>
  <si>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</si>
  <si>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</si>
  <si>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</si>
  <si>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</si>
  <si>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</si>
  <si>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</si>
  <si>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</si>
  <si>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</si>
  <si>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</si>
  <si>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</si>
  <si>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</si>
  <si>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</si>
  <si>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</si>
  <si>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</si>
  <si>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</si>
  <si>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</si>
  <si>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</si>
  <si>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</si>
  <si>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</si>
  <si>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</si>
  <si>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</si>
  <si>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</si>
  <si>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</si>
  <si>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</si>
  <si>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</si>
  <si>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</si>
  <si>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</si>
  <si>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</si>
  <si>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</si>
  <si>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</si>
  <si>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</si>
  <si>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</si>
  <si>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</si>
  <si>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</si>
  <si>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</si>
  <si>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</si>
  <si>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</si>
  <si>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</si>
  <si>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</si>
  <si>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</si>
  <si>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</si>
  <si>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</si>
  <si>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</si>
  <si>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</si>
  <si>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</si>
  <si>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</si>
  <si>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</si>
  <si>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</si>
  <si>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</si>
  <si>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</si>
  <si>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</si>
  <si>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</si>
  <si>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</si>
  <si>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</si>
  <si>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</si>
  <si>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</si>
  <si>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</si>
  <si>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</si>
  <si>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</si>
  <si>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</si>
  <si>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</si>
  <si>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</si>
  <si>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</si>
  <si>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</si>
  <si>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</si>
  <si>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</si>
  <si>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</si>
  <si>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</si>
  <si>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</si>
  <si>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</si>
  <si>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</si>
  <si>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</si>
  <si>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</si>
  <si>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</si>
  <si>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</si>
  <si>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</si>
  <si>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</si>
  <si>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</si>
  <si>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</si>
  <si>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</si>
  <si>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</si>
  <si>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</si>
  <si>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</si>
  <si>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</si>
  <si>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</si>
  <si>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</si>
  <si>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</si>
  <si>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</si>
  <si>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</si>
  <si>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</si>
  <si>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</si>
  <si>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</si>
  <si>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</si>
  <si>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</si>
  <si>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</si>
  <si>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</si>
  <si>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</si>
  <si>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</si>
  <si>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</si>
  <si>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</si>
  <si>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</si>
  <si>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</si>
  <si>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</si>
  <si>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</si>
  <si>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</si>
  <si>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</si>
  <si>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</si>
  <si>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</si>
  <si>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</si>
  <si>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</si>
  <si>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</si>
  <si>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</si>
  <si>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</si>
  <si>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</si>
  <si>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</si>
  <si>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</si>
  <si>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</si>
  <si>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</si>
  <si>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</si>
  <si>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</si>
  <si>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</si>
  <si>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</si>
  <si>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</si>
  <si>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</si>
  <si>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</si>
  <si>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</si>
  <si>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</si>
  <si>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</si>
  <si>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</si>
  <si>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</si>
  <si>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</si>
  <si>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</si>
  <si>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</si>
  <si>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</si>
  <si>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</si>
  <si>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</si>
  <si>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</si>
  <si>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</si>
  <si>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</si>
  <si>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</si>
  <si>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</si>
  <si>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</si>
  <si>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</si>
  <si>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</si>
  <si>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</si>
  <si>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</si>
  <si>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</si>
  <si>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</si>
  <si>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</si>
  <si>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</si>
  <si>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</si>
  <si>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</si>
  <si>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</si>
  <si>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</si>
  <si>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</si>
  <si>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</si>
  <si>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</si>
  <si>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</si>
  <si>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</si>
  <si>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</si>
  <si>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</si>
  <si>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</si>
  <si>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</si>
  <si>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</si>
  <si>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</si>
  <si>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</si>
  <si>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</si>
  <si>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</si>
  <si>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</si>
  <si>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</si>
  <si>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</si>
  <si>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</si>
  <si>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</si>
  <si>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</si>
  <si>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</si>
  <si>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</si>
  <si>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</si>
  <si>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</si>
  <si>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</si>
  <si>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</si>
  <si>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</si>
  <si>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</si>
  <si>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</si>
  <si>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</si>
  <si>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</si>
  <si>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</si>
  <si>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</si>
  <si>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</si>
  <si>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</si>
  <si>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</si>
  <si>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</si>
  <si>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</si>
  <si>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</si>
  <si>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</si>
  <si>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</si>
  <si>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</si>
  <si>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</si>
  <si>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</si>
  <si>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</si>
  <si>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</si>
  <si>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</si>
  <si>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</si>
  <si>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</si>
  <si>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</si>
  <si>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</si>
  <si>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</si>
  <si>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</si>
  <si>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</si>
  <si>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</si>
  <si>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</si>
  <si>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</si>
  <si>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</si>
  <si>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</si>
  <si>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</si>
  <si>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</si>
  <si>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</si>
  <si>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</si>
  <si>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</si>
  <si>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</si>
  <si>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</si>
  <si>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</si>
  <si>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</si>
  <si>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</si>
  <si>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</si>
  <si>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</si>
  <si>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</si>
  <si>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</si>
  <si>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</si>
  <si>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</si>
  <si>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</si>
  <si>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</si>
  <si>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</si>
  <si>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</si>
  <si>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</si>
  <si>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</si>
  <si>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</si>
  <si>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</si>
  <si>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</si>
  <si>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</si>
  <si>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</si>
  <si>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</si>
  <si>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</si>
  <si>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</si>
  <si>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</si>
  <si>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</si>
  <si>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</si>
  <si>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</si>
  <si>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</si>
  <si>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</si>
  <si>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</si>
  <si>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</si>
  <si>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</si>
  <si>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</si>
  <si>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</si>
  <si>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</si>
  <si>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</si>
  <si>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</si>
  <si>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</si>
  <si>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</si>
  <si>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</si>
  <si>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</si>
  <si>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</si>
  <si>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</si>
  <si>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</si>
  <si>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</si>
  <si>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</si>
  <si>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</si>
  <si>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</si>
  <si>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</si>
  <si>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</si>
  <si>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</si>
  <si>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</si>
  <si>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</si>
  <si>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</si>
  <si>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</si>
  <si>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</si>
  <si>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</si>
  <si>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</si>
  <si>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</si>
  <si>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</si>
  <si>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</si>
  <si>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</si>
  <si>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</si>
  <si>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</si>
  <si>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</si>
  <si>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</si>
  <si>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</si>
  <si>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</si>
  <si>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</si>
  <si>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</si>
  <si>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</si>
  <si>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</si>
  <si>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</si>
  <si>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</si>
  <si>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</si>
  <si>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</si>
  <si>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</si>
  <si>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</si>
  <si>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</si>
  <si>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</si>
  <si>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</si>
  <si>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</si>
  <si>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</si>
  <si>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</si>
  <si>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</si>
  <si>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</si>
  <si>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</si>
  <si>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</si>
  <si>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</si>
  <si>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</si>
  <si>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</si>
  <si>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</si>
  <si>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</si>
  <si>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</si>
  <si>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</si>
  <si>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</si>
  <si>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</si>
  <si>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</si>
  <si>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</si>
  <si>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</si>
  <si>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</si>
  <si>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</si>
  <si>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</si>
  <si>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</si>
  <si>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</si>
  <si>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</si>
  <si>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</si>
  <si>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</si>
  <si>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</si>
  <si>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</si>
  <si>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</si>
  <si>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</si>
  <si>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</si>
  <si>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</si>
  <si>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</si>
  <si>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</si>
  <si>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</si>
  <si>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</si>
  <si>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</si>
  <si>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</si>
  <si>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</si>
  <si>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</si>
  <si>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</si>
  <si>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</si>
  <si>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</si>
  <si>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</si>
  <si>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</si>
  <si>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</si>
  <si>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</si>
  <si>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</si>
  <si>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</si>
  <si>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</si>
  <si>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</si>
  <si>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</si>
  <si>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</si>
  <si>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</si>
  <si>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</si>
  <si>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</si>
  <si>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</si>
  <si>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</si>
  <si>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</si>
  <si>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</si>
  <si>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</si>
  <si>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</si>
  <si>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</si>
  <si>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</si>
  <si>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</si>
  <si>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</si>
  <si>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</si>
  <si>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</si>
  <si>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</si>
  <si>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</si>
  <si>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</si>
  <si>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</si>
  <si>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</si>
  <si>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</si>
  <si>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</si>
  <si>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</si>
  <si>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</si>
  <si>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</si>
  <si>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</si>
  <si>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</si>
  <si>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</si>
  <si>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</si>
  <si>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</si>
  <si>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</si>
  <si>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</si>
  <si>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</si>
  <si>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</si>
  <si>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</si>
  <si>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</si>
  <si>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</si>
  <si>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</si>
  <si>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</si>
  <si>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</si>
  <si>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</si>
  <si>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</si>
  <si>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</si>
  <si>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</si>
  <si>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</si>
  <si>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</si>
  <si>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</si>
  <si>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</si>
  <si>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</si>
  <si>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</si>
  <si>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</si>
  <si>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</si>
  <si>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</si>
  <si>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</si>
  <si>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</si>
  <si>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</si>
  <si>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</si>
  <si>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</si>
  <si>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</si>
  <si>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</si>
  <si>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</si>
  <si>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</si>
  <si>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</si>
  <si>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</si>
  <si>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</si>
  <si>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</si>
  <si>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</si>
  <si>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</si>
  <si>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</si>
  <si>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</si>
  <si>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</si>
  <si>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</si>
  <si>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</si>
  <si>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</si>
  <si>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</si>
  <si>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</si>
  <si>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</si>
  <si>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</si>
  <si>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</si>
  <si>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</si>
  <si>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</si>
  <si>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</si>
  <si>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</si>
  <si>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</si>
  <si>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</si>
  <si>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</si>
  <si>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</si>
  <si>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</si>
  <si>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</si>
  <si>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</si>
  <si>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</si>
  <si>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</si>
  <si>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</si>
  <si>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</si>
  <si>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</si>
  <si>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</si>
  <si>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</si>
  <si>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</si>
  <si>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</si>
  <si>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</si>
  <si>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</si>
  <si>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</si>
  <si>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</si>
  <si>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</si>
  <si>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</si>
  <si>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</si>
  <si>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</si>
  <si>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</si>
  <si>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</si>
  <si>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</si>
  <si>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</si>
  <si>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</si>
  <si>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</si>
  <si>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</si>
  <si>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</si>
  <si>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</si>
  <si>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</si>
  <si>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</si>
  <si>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</si>
  <si>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</si>
  <si>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</si>
  <si>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</si>
  <si>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</si>
  <si>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</si>
  <si>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</si>
  <si>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</si>
  <si>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</si>
  <si>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</si>
  <si>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</si>
  <si>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</si>
  <si>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</si>
  <si>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</si>
  <si>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</si>
  <si>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</si>
  <si>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</si>
  <si>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</si>
  <si>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</si>
  <si>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</si>
  <si>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</si>
  <si>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</si>
  <si>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</si>
  <si>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</si>
  <si>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</si>
  <si>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</si>
  <si>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</si>
  <si>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</si>
  <si>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</si>
  <si>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</si>
  <si>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</si>
  <si>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</si>
  <si>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</si>
  <si>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</si>
  <si>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</si>
  <si>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</si>
  <si>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</si>
  <si>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</si>
  <si>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</si>
  <si>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</si>
  <si>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</si>
  <si>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</si>
  <si>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</si>
  <si>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</si>
  <si>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</si>
  <si>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</si>
  <si>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</si>
  <si>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</si>
  <si>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</si>
  <si>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</si>
  <si>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</si>
  <si>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</si>
  <si>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</si>
  <si>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</si>
  <si>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</si>
  <si>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</si>
  <si>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</si>
  <si>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</si>
  <si>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</si>
  <si>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</si>
  <si>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</si>
  <si>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</si>
  <si>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</si>
  <si>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</si>
  <si>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</si>
  <si>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</si>
  <si>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</si>
  <si>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</si>
  <si>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</si>
  <si>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</si>
  <si>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</si>
  <si>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</si>
  <si>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</si>
  <si>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</si>
  <si>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</si>
  <si>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</si>
  <si>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</si>
  <si>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</si>
  <si>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</si>
  <si>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</si>
  <si>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</si>
  <si>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</si>
  <si>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</si>
  <si>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</si>
  <si>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</si>
  <si>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</si>
  <si>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</si>
  <si>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</si>
  <si>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</si>
  <si>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</si>
  <si>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</si>
  <si>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</si>
  <si>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</si>
  <si>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</si>
  <si>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</si>
  <si>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</si>
  <si>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</si>
  <si>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</si>
  <si>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</si>
  <si>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</si>
  <si>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</si>
  <si>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</si>
  <si>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</si>
  <si>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</si>
  <si>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</si>
  <si>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</si>
  <si>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</si>
  <si>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</si>
  <si>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</si>
  <si>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</si>
  <si>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</si>
  <si>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</si>
  <si>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</si>
  <si>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</si>
  <si>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</si>
  <si>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</si>
  <si>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</si>
  <si>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</si>
  <si>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</si>
  <si>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</si>
  <si>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</si>
  <si>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</si>
  <si>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</si>
  <si>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</si>
  <si>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</si>
  <si>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</si>
  <si>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</si>
  <si>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</si>
  <si>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</si>
  <si>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</si>
  <si>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</si>
  <si>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</si>
  <si>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</si>
  <si>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</si>
  <si>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</si>
  <si>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</si>
  <si>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</si>
  <si>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</si>
  <si>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</si>
  <si>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</si>
  <si>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</si>
  <si>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</si>
  <si>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</si>
  <si>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</si>
  <si>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</si>
  <si>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</si>
  <si>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</si>
  <si>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</si>
  <si>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</si>
  <si>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</si>
  <si>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</si>
  <si>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</si>
  <si>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</si>
  <si>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</si>
  <si>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</si>
  <si>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</si>
  <si>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</si>
  <si>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</si>
  <si>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</si>
  <si>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</si>
  <si>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</si>
  <si>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</si>
  <si>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</si>
  <si>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</si>
  <si>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</si>
  <si>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</si>
  <si>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</si>
  <si>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</si>
  <si>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</si>
  <si>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</si>
  <si>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</si>
  <si>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</si>
  <si>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</si>
  <si>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</si>
  <si>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</si>
  <si>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</si>
  <si>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</si>
  <si>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</si>
  <si>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</si>
  <si>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</si>
  <si>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</si>
  <si>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</si>
  <si>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</si>
  <si>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</si>
  <si>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</si>
  <si>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</si>
  <si>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</si>
  <si>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</si>
  <si>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</si>
  <si>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</si>
  <si>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</si>
  <si>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</si>
  <si>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</si>
  <si>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</si>
  <si>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</si>
  <si>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</si>
  <si>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</si>
  <si>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</si>
  <si>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</si>
  <si>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</si>
  <si>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</si>
  <si>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</si>
  <si>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</si>
  <si>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</si>
  <si>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</si>
  <si>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</si>
  <si>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</si>
  <si>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</si>
  <si>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</si>
  <si>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</si>
  <si>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</si>
  <si>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</si>
  <si>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</si>
  <si>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</si>
  <si>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</si>
  <si>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</si>
  <si>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</si>
  <si>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</si>
  <si>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</si>
  <si>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</si>
  <si>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</si>
  <si>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</si>
  <si>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</si>
  <si>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</si>
  <si>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</si>
  <si>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</si>
  <si>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</si>
  <si>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</si>
  <si>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</si>
  <si>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</si>
  <si>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</si>
  <si>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</si>
  <si>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</si>
  <si>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</si>
  <si>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</si>
  <si>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</si>
  <si>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</si>
  <si>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</si>
  <si>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</si>
  <si>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</si>
  <si>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</si>
  <si>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</si>
  <si>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</si>
  <si>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</si>
  <si>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</si>
  <si>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</si>
  <si>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</si>
  <si>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</si>
  <si>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</si>
  <si>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</si>
  <si>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</si>
  <si>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</si>
  <si>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</si>
  <si>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</si>
  <si>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</si>
  <si>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</si>
  <si>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</si>
  <si>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</si>
  <si>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</si>
  <si>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</si>
  <si>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</si>
  <si>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</si>
  <si>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</si>
  <si>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</si>
  <si>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</si>
  <si>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</si>
  <si>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</si>
  <si>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</si>
  <si>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</si>
  <si>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</si>
  <si>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</si>
  <si>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</si>
  <si>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</si>
  <si>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</si>
  <si>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</si>
  <si>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</si>
  <si>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</si>
  <si>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</si>
  <si>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</si>
  <si>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</si>
  <si>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</si>
  <si>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</si>
  <si>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</si>
  <si>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</si>
  <si>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</si>
  <si>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</si>
  <si>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</si>
  <si>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</si>
  <si>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</si>
  <si>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</si>
  <si>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</si>
  <si>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</si>
  <si>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</si>
  <si>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</si>
  <si>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</si>
  <si>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</si>
  <si>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</si>
  <si>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</si>
  <si>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</si>
  <si>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</si>
  <si>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</si>
  <si>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</si>
  <si>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</si>
  <si>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</si>
  <si>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</si>
  <si>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</si>
  <si>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</si>
  <si>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</si>
  <si>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</si>
  <si>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</si>
  <si>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</si>
  <si>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</si>
  <si>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</si>
  <si>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</si>
  <si>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</si>
  <si>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</si>
  <si>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</si>
  <si>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</si>
  <si>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</si>
  <si>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</si>
  <si>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</si>
  <si>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</si>
  <si>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</si>
  <si>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</si>
  <si>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</si>
  <si>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</si>
  <si>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</si>
  <si>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</si>
  <si>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</si>
  <si>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</si>
  <si>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</si>
  <si>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</si>
  <si>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</si>
  <si>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</si>
  <si>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</si>
  <si>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</si>
  <si>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</si>
  <si>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</si>
  <si>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</si>
  <si>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</si>
  <si>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</si>
  <si>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</si>
  <si>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</si>
  <si>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</si>
  <si>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</si>
  <si>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</si>
  <si>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</si>
  <si>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</si>
  <si>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</si>
  <si>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</si>
  <si>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</si>
  <si>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</si>
  <si>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</si>
  <si>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</si>
  <si>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</si>
  <si>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</si>
  <si>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</si>
  <si>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</si>
  <si>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</si>
  <si>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</si>
  <si>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</si>
  <si>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</si>
  <si>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</si>
  <si>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</si>
  <si>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</si>
  <si>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</si>
  <si>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</si>
  <si>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</si>
  <si>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</si>
  <si>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</si>
  <si>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</si>
  <si>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</si>
  <si>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</si>
  <si>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</si>
  <si>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</si>
  <si>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</si>
  <si>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</si>
  <si>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</si>
  <si>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</si>
  <si>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</si>
  <si>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</si>
  <si>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</si>
  <si>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</si>
  <si>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</si>
  <si>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</si>
  <si>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</si>
  <si>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</si>
  <si>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</si>
  <si>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</si>
  <si>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</si>
  <si>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</si>
  <si>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</si>
  <si>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</si>
  <si>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</si>
  <si>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</si>
  <si>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</si>
  <si>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</si>
  <si>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</si>
  <si>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</si>
  <si>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</si>
  <si>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</si>
  <si>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</si>
  <si>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</si>
  <si>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</si>
  <si>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</si>
  <si>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</si>
  <si>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</si>
  <si>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</si>
  <si>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</si>
  <si>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</si>
  <si>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</si>
  <si>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</si>
  <si>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</si>
  <si>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</si>
  <si>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</si>
  <si>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</si>
  <si>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</si>
  <si>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</si>
  <si>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</si>
  <si>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</si>
  <si>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</si>
  <si>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</si>
  <si>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</si>
  <si>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</si>
  <si>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</si>
  <si>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</si>
  <si>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</si>
  <si>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</si>
  <si>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</si>
  <si>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</si>
  <si>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</si>
  <si>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</si>
  <si>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</si>
  <si>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</si>
  <si>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</si>
  <si>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</si>
  <si>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</si>
  <si>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</si>
  <si>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</si>
  <si>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</si>
  <si>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</si>
  <si>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</si>
  <si>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</si>
  <si>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</si>
  <si>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</si>
  <si>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</si>
  <si>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</si>
  <si>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</si>
  <si>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</si>
  <si>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</si>
  <si>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</si>
  <si>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</si>
  <si>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</si>
  <si>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</si>
  <si>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</si>
  <si>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</si>
  <si>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</si>
  <si>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</si>
  <si>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</si>
  <si>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</si>
  <si>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</si>
  <si>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</si>
  <si>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</si>
  <si>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</si>
  <si>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</si>
  <si>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</si>
  <si>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</si>
  <si>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</si>
  <si>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</si>
  <si>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</si>
  <si>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</si>
  <si>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</si>
  <si>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</si>
  <si>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</si>
  <si>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</si>
  <si>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</si>
  <si>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</si>
  <si>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</si>
  <si>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</si>
  <si>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</si>
  <si>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</si>
  <si>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</si>
  <si>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</si>
  <si>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</si>
  <si>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</si>
  <si>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</si>
  <si>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</si>
  <si>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</si>
  <si>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</si>
  <si>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</si>
  <si>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</si>
  <si>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</si>
  <si>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</si>
  <si>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</si>
  <si>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</si>
  <si>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</si>
  <si>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</si>
  <si>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</si>
  <si>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</si>
  <si>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</si>
  <si>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</si>
  <si>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</si>
  <si>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</si>
  <si>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</si>
  <si>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</si>
  <si>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</si>
  <si>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</si>
  <si>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</si>
  <si>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</si>
  <si>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</si>
  <si>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</si>
  <si>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</si>
  <si>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</si>
  <si>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</si>
  <si>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</si>
  <si>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</si>
  <si>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</si>
  <si>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</si>
  <si>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</si>
  <si>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</si>
  <si>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</si>
  <si>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</si>
  <si>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</si>
  <si>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</si>
  <si>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</si>
  <si>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</si>
  <si>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</si>
  <si>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</si>
  <si>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</si>
  <si>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</si>
  <si>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</si>
  <si>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</si>
  <si>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</si>
  <si>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</si>
  <si>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</si>
  <si>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</si>
  <si>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</si>
  <si>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</si>
  <si>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</si>
  <si>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</si>
  <si>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</si>
  <si>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</si>
  <si>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</si>
  <si>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</si>
  <si>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</si>
  <si>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</si>
  <si>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</si>
  <si>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</si>
  <si>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</si>
  <si>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</si>
  <si>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</si>
  <si>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</si>
  <si>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</si>
  <si>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</si>
  <si>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</si>
  <si>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</si>
  <si>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</si>
  <si>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</si>
  <si>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</si>
  <si>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</si>
  <si>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</si>
  <si>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</si>
  <si>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</si>
  <si>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</si>
  <si>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</si>
  <si>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</si>
  <si>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</si>
  <si>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</si>
  <si>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</si>
  <si>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</si>
  <si>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</si>
  <si>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</si>
  <si>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</si>
  <si>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</si>
  <si>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</si>
  <si>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</si>
  <si>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</si>
  <si>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</si>
  <si>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</si>
  <si>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</si>
  <si>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</si>
  <si>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</si>
  <si>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</si>
  <si>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</si>
  <si>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</si>
  <si>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</si>
  <si>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</si>
  <si>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</si>
  <si>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</si>
  <si>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</si>
  <si>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</si>
  <si>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</si>
  <si>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</si>
  <si>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</si>
  <si>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</si>
  <si>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</si>
  <si>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</si>
  <si>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</si>
  <si>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</si>
  <si>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</si>
  <si>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</si>
  <si>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</si>
  <si>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</si>
  <si>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</si>
  <si>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</si>
  <si>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</si>
  <si>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</si>
  <si>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</si>
  <si>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</si>
  <si>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</si>
  <si>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</si>
  <si>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</si>
  <si>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</si>
  <si>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</si>
  <si>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</si>
  <si>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</si>
  <si>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</si>
  <si>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</si>
  <si>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</si>
  <si>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</si>
  <si>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</si>
  <si>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</si>
  <si>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</si>
  <si>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</si>
  <si>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</si>
  <si>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</si>
  <si>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</si>
  <si>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</si>
  <si>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</si>
  <si>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</si>
  <si>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</si>
  <si>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</si>
  <si>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</si>
  <si>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</si>
  <si>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</si>
  <si>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</si>
  <si>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</si>
  <si>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</si>
  <si>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</si>
  <si>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</si>
  <si>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</si>
  <si>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</si>
  <si>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</si>
  <si>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</si>
  <si>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</si>
  <si>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</si>
  <si>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</si>
  <si>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</si>
  <si>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</si>
  <si>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</si>
  <si>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</si>
  <si>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</si>
  <si>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</si>
  <si>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</si>
  <si>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</si>
  <si>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</si>
  <si>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</si>
  <si>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</si>
  <si>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</si>
  <si>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</si>
  <si>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</si>
  <si>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</si>
  <si>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</si>
  <si>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</si>
  <si>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</si>
  <si>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</si>
  <si>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</si>
  <si>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</si>
  <si>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</si>
  <si>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</si>
  <si>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</si>
  <si>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</si>
  <si>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</si>
  <si>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</si>
  <si>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</si>
  <si>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</si>
  <si>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</si>
  <si>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</si>
  <si>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</si>
  <si>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</si>
  <si>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</si>
  <si>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</si>
  <si>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</si>
  <si>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</si>
  <si>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</si>
  <si>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</si>
  <si>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</si>
  <si>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</si>
  <si>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</si>
  <si>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</si>
  <si>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</si>
  <si>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</si>
  <si>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</si>
  <si>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</si>
  <si>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</si>
  <si>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</si>
  <si>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</si>
  <si>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</si>
  <si>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</si>
  <si>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</si>
  <si>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</si>
  <si>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</si>
  <si>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</si>
  <si>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</si>
  <si>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</si>
  <si>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</si>
  <si>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</si>
  <si>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</si>
  <si>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</si>
  <si>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</si>
  <si>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</si>
  <si>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</si>
  <si>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</si>
  <si>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</si>
  <si>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</si>
  <si>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</si>
  <si>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</si>
  <si>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</si>
  <si>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</si>
  <si>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</si>
  <si>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</si>
  <si>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</si>
  <si>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</si>
  <si>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</si>
  <si>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</si>
  <si>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</si>
  <si>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</si>
  <si>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</si>
  <si>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</si>
  <si>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</si>
  <si>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</si>
  <si>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</si>
  <si>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</si>
  <si>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</si>
  <si>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</si>
  <si>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</si>
  <si>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</si>
  <si>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</si>
  <si>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</si>
  <si>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</si>
  <si>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</si>
  <si>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</si>
  <si>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</si>
  <si>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</si>
  <si>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</si>
  <si>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</si>
  <si>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</si>
  <si>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</si>
  <si>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</si>
  <si>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</si>
  <si>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</si>
  <si>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</si>
  <si>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</si>
  <si>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</si>
  <si>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</si>
  <si>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</si>
  <si>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</si>
  <si>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</si>
  <si>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</si>
  <si>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</si>
  <si>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</si>
  <si>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</si>
  <si>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</si>
  <si>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</si>
  <si>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</si>
  <si>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</si>
  <si>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</si>
  <si>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</si>
  <si>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</si>
  <si>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</si>
  <si>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</si>
  <si>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</si>
  <si>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</si>
  <si>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</si>
  <si>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</si>
  <si>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</si>
  <si>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</si>
  <si>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</si>
  <si>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</si>
  <si>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</si>
  <si>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</si>
  <si>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</si>
  <si>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</si>
  <si>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</si>
  <si>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</si>
  <si>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</si>
  <si>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</si>
  <si>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</si>
  <si>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</si>
  <si>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</si>
  <si>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</si>
  <si>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</si>
  <si>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</si>
  <si>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</si>
  <si>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</si>
  <si>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</si>
  <si>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</si>
  <si>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</si>
  <si>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</si>
  <si>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</si>
  <si>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</si>
  <si>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</si>
  <si>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</si>
  <si>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</si>
  <si>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</si>
  <si>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</si>
  <si>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</si>
  <si>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</si>
  <si>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</si>
  <si>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</si>
  <si>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</si>
  <si>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</si>
  <si>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</si>
  <si>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</si>
  <si>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</si>
  <si>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</si>
  <si>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</si>
  <si>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</si>
  <si>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</si>
  <si>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</si>
  <si>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</si>
  <si>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</si>
  <si>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</si>
  <si>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</si>
  <si>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</si>
  <si>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</si>
  <si>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</si>
  <si>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</si>
  <si>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</si>
  <si>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</si>
  <si>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</si>
  <si>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</si>
  <si>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</si>
  <si>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</si>
  <si>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</si>
  <si>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</si>
  <si>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</si>
  <si>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</si>
  <si>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</si>
  <si>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</si>
  <si>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</si>
  <si>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</si>
  <si>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</si>
  <si>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</si>
  <si>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</si>
  <si>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</si>
  <si>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</si>
  <si>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</si>
  <si>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</si>
  <si>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</si>
  <si>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</si>
  <si>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</si>
  <si>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</si>
  <si>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</si>
  <si>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</si>
  <si>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</si>
  <si>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</si>
  <si>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</si>
  <si>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</si>
  <si>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</si>
  <si>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</si>
  <si>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</si>
  <si>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</si>
  <si>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</si>
  <si>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</si>
  <si>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</si>
  <si>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</si>
  <si>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</si>
  <si>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</si>
  <si>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</si>
  <si>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</si>
  <si>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</si>
  <si>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</si>
  <si>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</si>
  <si>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</si>
  <si>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</si>
  <si>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</si>
  <si>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</si>
  <si>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</si>
  <si>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</si>
  <si>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</si>
  <si>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</si>
  <si>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</si>
  <si>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</si>
  <si>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</si>
  <si>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</si>
  <si>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</si>
  <si>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</si>
  <si>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</si>
  <si>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</si>
  <si>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</si>
  <si>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</si>
  <si>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</si>
  <si>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</si>
  <si>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</si>
  <si>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</si>
  <si>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</si>
  <si>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</si>
  <si>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</si>
  <si>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</si>
  <si>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</si>
  <si>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</si>
  <si>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</si>
  <si>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</si>
  <si>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</si>
  <si>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</si>
  <si>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</si>
  <si>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</si>
  <si>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</si>
  <si>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</si>
  <si>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</si>
  <si>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</si>
  <si>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</si>
  <si>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</si>
  <si>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</si>
  <si>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</si>
  <si>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</si>
  <si>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</si>
  <si>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</si>
  <si>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</si>
  <si>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</si>
  <si>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</si>
  <si>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</si>
  <si>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</si>
  <si>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</si>
  <si>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</si>
  <si>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</si>
  <si>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</si>
  <si>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</si>
  <si>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</si>
  <si>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</si>
  <si>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</si>
  <si>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</si>
  <si>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</si>
  <si>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</si>
  <si>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</si>
  <si>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</si>
  <si>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</si>
  <si>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</si>
  <si>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</si>
  <si>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</si>
  <si>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</si>
  <si>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</si>
  <si>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</si>
  <si>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</si>
  <si>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</si>
  <si>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</si>
  <si>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</si>
  <si>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</si>
  <si>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</si>
  <si>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</si>
  <si>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</si>
  <si>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</si>
  <si>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</si>
  <si>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</si>
  <si>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</si>
  <si>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</si>
  <si>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</si>
  <si>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</si>
  <si>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</si>
  <si>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</si>
  <si>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</si>
  <si>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</si>
  <si>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</si>
  <si>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</si>
  <si>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</si>
  <si>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</si>
  <si>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</si>
  <si>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</si>
  <si>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</si>
  <si>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</si>
  <si>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</si>
  <si>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</si>
  <si>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</si>
  <si>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</si>
  <si>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</si>
  <si>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</si>
  <si>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</si>
  <si>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</si>
  <si>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</si>
  <si>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</si>
  <si>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</si>
  <si>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</si>
  <si>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</si>
  <si>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</si>
  <si>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</si>
  <si>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</si>
  <si>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</si>
  <si>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</si>
  <si>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</si>
  <si>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</si>
  <si>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</si>
  <si>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</si>
  <si>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</si>
  <si>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</si>
  <si>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</si>
  <si>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</si>
  <si>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</si>
  <si>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</si>
  <si>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</si>
  <si>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</si>
  <si>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</si>
  <si>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</si>
  <si>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</si>
  <si>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</si>
  <si>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</si>
  <si>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</si>
  <si>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</si>
  <si>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</si>
  <si>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</si>
  <si>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</si>
  <si>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</si>
  <si>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</si>
  <si>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</si>
  <si>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</si>
  <si>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</si>
  <si>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</si>
  <si>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</si>
  <si>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</si>
  <si>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</si>
  <si>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</si>
  <si>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</si>
  <si>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</si>
  <si>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</si>
  <si>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</si>
  <si>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</si>
  <si>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</si>
  <si>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</si>
  <si>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</si>
  <si>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</si>
  <si>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</si>
  <si>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</si>
  <si>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</si>
  <si>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</si>
  <si>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</si>
  <si>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</si>
  <si>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</si>
  <si>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</si>
  <si>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</si>
  <si>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</si>
  <si>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</si>
  <si>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</si>
  <si>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</si>
  <si>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</si>
  <si>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</si>
  <si>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</si>
  <si>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</si>
  <si>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</si>
  <si>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</si>
  <si>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</si>
  <si>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</si>
  <si>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</si>
  <si>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</si>
  <si>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</si>
  <si>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</si>
  <si>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</si>
  <si>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</si>
  <si>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</si>
  <si>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</si>
  <si>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</si>
  <si>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</si>
  <si>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</si>
  <si>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</si>
  <si>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</si>
  <si>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</si>
  <si>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</si>
  <si>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</si>
  <si>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</si>
  <si>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</si>
  <si>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</si>
  <si>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</si>
  <si>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</si>
  <si>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</si>
  <si>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</si>
  <si>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</si>
  <si>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</si>
  <si>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</si>
  <si>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</si>
  <si>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</si>
  <si>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</si>
  <si>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</si>
  <si>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</si>
  <si>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</si>
  <si>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</si>
  <si>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</si>
  <si>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</si>
  <si>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</si>
  <si>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</si>
  <si>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</si>
  <si>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</si>
  <si>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</si>
  <si>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</si>
  <si>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</si>
  <si>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</si>
  <si>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</si>
  <si>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</si>
  <si>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</si>
  <si>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</si>
  <si>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</si>
  <si>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</si>
  <si>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</si>
  <si>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</si>
  <si>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</si>
  <si>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</si>
  <si>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</si>
  <si>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</si>
  <si>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</si>
  <si>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</si>
  <si>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</si>
  <si>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</si>
  <si>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</si>
  <si>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</si>
  <si>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</si>
  <si>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</si>
  <si>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</si>
  <si>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</si>
  <si>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</si>
  <si>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</si>
  <si>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</si>
  <si>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</si>
  <si>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</si>
  <si>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</si>
  <si>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</si>
  <si>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</si>
  <si>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</si>
  <si>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</si>
  <si>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</si>
  <si>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</si>
  <si>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</si>
  <si>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</si>
  <si>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</si>
  <si>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</si>
  <si>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</si>
  <si>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</si>
  <si>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</si>
  <si>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</si>
  <si>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</si>
  <si>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</si>
  <si>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</si>
  <si>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</si>
  <si>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</si>
  <si>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</si>
  <si>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</si>
  <si>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</si>
  <si>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</si>
  <si>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</si>
  <si>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</si>
  <si>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</si>
  <si>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</si>
  <si>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</si>
  <si>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</si>
  <si>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</si>
  <si>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</si>
  <si>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</si>
  <si>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</si>
  <si>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</si>
  <si>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</si>
  <si>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</si>
  <si>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</si>
  <si>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</si>
  <si>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</si>
  <si>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</si>
  <si>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</si>
  <si>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</si>
  <si>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</si>
  <si>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</si>
  <si>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</si>
  <si>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</si>
  <si>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</si>
  <si>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</si>
  <si>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</si>
  <si>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</si>
  <si>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</si>
  <si>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</si>
  <si>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</si>
  <si>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</si>
  <si>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</si>
  <si>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</si>
  <si>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</si>
  <si>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</si>
  <si>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</si>
  <si>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</si>
  <si>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</si>
  <si>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</si>
  <si>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</si>
  <si>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</si>
  <si>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</si>
  <si>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</si>
  <si>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</si>
  <si>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</si>
  <si>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</si>
  <si>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</si>
  <si>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</si>
  <si>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</si>
  <si>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</si>
  <si>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</si>
  <si>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</si>
  <si>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</si>
  <si>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</si>
  <si>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</si>
  <si>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</si>
  <si>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</si>
  <si>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</si>
  <si>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</si>
  <si>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</si>
  <si>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</si>
  <si>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</si>
  <si>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</si>
  <si>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</si>
  <si>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</si>
  <si>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</si>
  <si>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</si>
  <si>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</si>
  <si>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</si>
  <si>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</si>
  <si>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</si>
  <si>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</si>
  <si>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</si>
  <si>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</si>
  <si>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</si>
  <si>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</si>
  <si>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</si>
  <si>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</si>
  <si>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</si>
  <si>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</si>
  <si>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</si>
  <si>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</si>
  <si>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</si>
  <si>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</si>
  <si>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</si>
  <si>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</si>
  <si>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</si>
  <si>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</si>
  <si>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</si>
  <si>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</si>
  <si>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</si>
  <si>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</si>
  <si>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</si>
  <si>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</si>
  <si>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</si>
  <si>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</si>
  <si>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</si>
  <si>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</si>
  <si>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</si>
  <si>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</si>
  <si>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</si>
  <si>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</si>
  <si>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</si>
  <si>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</si>
  <si>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</si>
  <si>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</si>
  <si>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</si>
  <si>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</si>
  <si>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</si>
  <si>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</si>
  <si>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</si>
  <si>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</si>
  <si>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</si>
  <si>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</si>
  <si>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</si>
  <si>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</si>
  <si>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</si>
  <si>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</si>
  <si>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</si>
  <si>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</si>
  <si>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</si>
  <si>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</si>
  <si>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</si>
  <si>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</si>
  <si>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</si>
  <si>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</si>
  <si>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</si>
  <si>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</si>
  <si>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</si>
  <si>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</si>
  <si>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</si>
  <si>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</si>
  <si>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</si>
  <si>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</si>
  <si>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</si>
  <si>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</si>
  <si>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</si>
  <si>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</si>
  <si>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</si>
  <si>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</si>
  <si>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</si>
  <si>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</si>
  <si>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</si>
  <si>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</si>
  <si>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</si>
  <si>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</si>
  <si>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</si>
  <si>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</si>
  <si>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</si>
  <si>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</si>
  <si>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</si>
  <si>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</si>
  <si>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</si>
  <si>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</si>
  <si>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</si>
  <si>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</si>
  <si>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</si>
  <si>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</si>
  <si>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</si>
  <si>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</si>
  <si>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</si>
  <si>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</si>
  <si>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</si>
  <si>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</si>
  <si>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</si>
  <si>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</si>
  <si>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</si>
  <si>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</si>
  <si>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</si>
  <si>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</si>
  <si>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</si>
  <si>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</si>
  <si>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</si>
  <si>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</si>
  <si>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</si>
  <si>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</si>
  <si>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</si>
  <si>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</si>
  <si>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</si>
  <si>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</si>
  <si>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</si>
  <si>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</si>
  <si>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</si>
  <si>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</si>
  <si>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</si>
  <si>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</si>
  <si>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</si>
  <si>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</si>
  <si>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</si>
  <si>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</si>
  <si>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</si>
  <si>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</si>
  <si>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</si>
  <si>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</si>
  <si>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</si>
  <si>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</si>
  <si>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</si>
  <si>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</si>
  <si>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</si>
  <si>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</si>
  <si>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</si>
  <si>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</si>
  <si>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</si>
  <si>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</si>
  <si>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</si>
  <si>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</si>
  <si>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</si>
  <si>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</si>
  <si>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</si>
  <si>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</si>
  <si>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</si>
  <si>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</si>
  <si>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</si>
  <si>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</si>
  <si>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</si>
  <si>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</si>
  <si>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</si>
  <si>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</si>
  <si>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</si>
  <si>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</si>
  <si>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</si>
  <si>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</si>
  <si>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</si>
  <si>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</si>
  <si>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</si>
  <si>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</si>
  <si>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</si>
  <si>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</si>
  <si>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</si>
  <si>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</si>
  <si>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</si>
  <si>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</si>
  <si>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</si>
  <si>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</si>
  <si>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</si>
  <si>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</si>
  <si>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</si>
  <si>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</si>
  <si>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</si>
  <si>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</si>
  <si>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</si>
  <si>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</si>
  <si>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</si>
  <si>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</si>
  <si>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</si>
  <si>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</si>
  <si>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</si>
  <si>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</si>
  <si>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</si>
  <si>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</si>
  <si>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</si>
  <si>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</si>
  <si>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</si>
  <si>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</si>
  <si>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</si>
  <si>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</si>
  <si>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</si>
  <si>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</si>
  <si>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</si>
  <si>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</si>
  <si>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</si>
  <si>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</si>
  <si>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</si>
  <si>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</si>
  <si>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</si>
  <si>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</si>
  <si>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</si>
  <si>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</si>
  <si>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</si>
  <si>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</si>
  <si>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</si>
  <si>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</si>
  <si>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</si>
  <si>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</si>
  <si>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</si>
  <si>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</si>
  <si>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</si>
  <si>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</si>
  <si>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</si>
  <si>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</si>
  <si>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</si>
  <si>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</si>
  <si>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</si>
  <si>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</si>
  <si>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</si>
  <si>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</si>
  <si>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</si>
  <si>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</si>
  <si>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</si>
  <si>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</si>
  <si>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</si>
  <si>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</si>
  <si>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</si>
  <si>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</si>
  <si>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</si>
  <si>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</si>
  <si>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</si>
  <si>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</si>
  <si>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</si>
  <si>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</si>
  <si>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</si>
  <si>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</si>
  <si>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</si>
  <si>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</si>
  <si>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</si>
  <si>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</si>
  <si>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</si>
  <si>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</si>
  <si>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</si>
  <si>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</si>
  <si>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</si>
  <si>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</si>
  <si>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</si>
  <si>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</si>
  <si>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</si>
  <si>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</si>
  <si>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</si>
  <si>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</si>
  <si>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</si>
  <si>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</si>
  <si>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</si>
  <si>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</si>
  <si>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</si>
  <si>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</si>
  <si>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</si>
  <si>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</si>
  <si>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</si>
  <si>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</si>
  <si>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</si>
  <si>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</si>
  <si>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</si>
  <si>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</si>
  <si>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</si>
  <si>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</si>
  <si>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</si>
  <si>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</si>
  <si>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</si>
  <si>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</si>
  <si>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</si>
  <si>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</si>
  <si>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</si>
  <si>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</si>
  <si>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</si>
  <si>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</si>
  <si>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</si>
  <si>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</si>
  <si>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</si>
  <si>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</si>
  <si>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</si>
  <si>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</si>
  <si>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</si>
  <si>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</si>
  <si>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</si>
  <si>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</si>
  <si>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</si>
  <si>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</si>
  <si>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</si>
  <si>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</si>
  <si>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</si>
  <si>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</si>
  <si>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</si>
  <si>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</si>
  <si>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</si>
  <si>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</si>
  <si>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</si>
  <si>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</si>
  <si>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</si>
  <si>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</si>
  <si>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</si>
  <si>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</si>
  <si>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</si>
  <si>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</si>
  <si>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</si>
  <si>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</si>
  <si>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</si>
  <si>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</si>
  <si>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</si>
  <si>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</si>
  <si>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</si>
  <si>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</si>
  <si>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</si>
  <si>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</si>
  <si>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</si>
  <si>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</si>
  <si>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</si>
  <si>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</si>
  <si>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</si>
  <si>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</si>
  <si>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</si>
  <si>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</si>
  <si>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</si>
  <si>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</si>
  <si>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</si>
  <si>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</si>
  <si>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</si>
  <si>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</si>
  <si>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</si>
  <si>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</si>
  <si>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</si>
  <si>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</si>
  <si>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</si>
  <si>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</si>
  <si>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</si>
  <si>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</si>
  <si>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</si>
  <si>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</si>
  <si>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</si>
  <si>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</si>
  <si>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</si>
  <si>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</si>
  <si>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</si>
  <si>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</si>
  <si>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</si>
  <si>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</si>
  <si>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</si>
  <si>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</si>
  <si>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</si>
  <si>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</si>
  <si>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</si>
  <si>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</si>
  <si>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</si>
  <si>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</si>
  <si>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</si>
  <si>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</si>
  <si>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</si>
  <si>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</si>
  <si>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</si>
  <si>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</si>
  <si>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</si>
  <si>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</si>
  <si>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</si>
  <si>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</si>
  <si>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</si>
  <si>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</si>
  <si>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</si>
  <si>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</si>
  <si>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</si>
  <si>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</si>
  <si>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</si>
  <si>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</si>
  <si>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</si>
  <si>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</si>
  <si>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</si>
  <si>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</si>
  <si>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</si>
  <si>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</si>
  <si>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</si>
  <si>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</si>
  <si>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</si>
  <si>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</si>
  <si>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</si>
  <si>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</si>
  <si>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</si>
  <si>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</si>
  <si>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</si>
  <si>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</si>
  <si>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</si>
  <si>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</si>
  <si>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</si>
  <si>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</si>
  <si>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</si>
  <si>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</si>
  <si>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</si>
  <si>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</si>
  <si>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</si>
  <si>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</si>
  <si>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</si>
  <si>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</si>
  <si>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</si>
  <si>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</si>
  <si>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</si>
  <si>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</si>
  <si>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</si>
  <si>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</si>
  <si>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</si>
  <si>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</si>
  <si>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</si>
  <si>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</si>
  <si>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</si>
  <si>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</si>
  <si>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</si>
  <si>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</si>
  <si>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</si>
  <si>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</si>
  <si>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</si>
  <si>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</si>
  <si>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</si>
  <si>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</si>
  <si>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</si>
  <si>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</si>
  <si>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</si>
  <si>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</si>
  <si>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</si>
  <si>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</si>
  <si>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</si>
  <si>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</si>
  <si>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</si>
  <si>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</si>
  <si>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</si>
  <si>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</si>
  <si>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</si>
  <si>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</si>
  <si>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</si>
  <si>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</si>
  <si>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</si>
  <si>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</si>
  <si>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</si>
  <si>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</si>
  <si>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</si>
  <si>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</si>
  <si>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</si>
  <si>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</si>
  <si>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</si>
  <si>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</si>
  <si>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</si>
  <si>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</si>
  <si>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</si>
  <si>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</si>
  <si>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</si>
  <si>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</si>
  <si>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</si>
  <si>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</si>
  <si>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</si>
  <si>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</si>
  <si>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</si>
  <si>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</si>
  <si>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</si>
  <si>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</si>
  <si>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</si>
  <si>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</si>
  <si>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</si>
  <si>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</si>
  <si>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</si>
  <si>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</si>
  <si>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</si>
  <si>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</si>
  <si>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</si>
  <si>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</si>
  <si>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</si>
  <si>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</si>
  <si>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</si>
  <si>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</si>
  <si>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</si>
  <si>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</si>
  <si>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</si>
  <si>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</si>
  <si>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</si>
  <si>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</si>
  <si>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</si>
  <si>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</si>
  <si>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</si>
  <si>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</si>
  <si>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</si>
  <si>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</si>
  <si>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</si>
  <si>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</si>
  <si>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</si>
  <si>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</si>
  <si>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</si>
  <si>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</si>
  <si>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</si>
  <si>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</si>
  <si>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</si>
  <si>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</si>
  <si>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</si>
  <si>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</si>
  <si>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</si>
  <si>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</si>
  <si>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</si>
  <si>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</si>
  <si>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</si>
  <si>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</si>
  <si>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</si>
  <si>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</si>
  <si>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</si>
  <si>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</si>
  <si>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</si>
  <si>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</si>
  <si>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</si>
  <si>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</si>
  <si>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</si>
  <si>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</si>
  <si>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</si>
  <si>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</si>
  <si>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</si>
  <si>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</si>
  <si>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</si>
  <si>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</si>
  <si>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</si>
  <si>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</si>
  <si>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</si>
  <si>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</si>
  <si>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</si>
  <si>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</si>
  <si>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</si>
  <si>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</si>
  <si>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</si>
  <si>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</si>
  <si>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</si>
  <si>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</si>
  <si>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</si>
  <si>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</si>
  <si>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</si>
  <si>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</si>
  <si>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</si>
  <si>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</si>
  <si>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</si>
  <si>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</si>
  <si>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</si>
  <si>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</si>
  <si>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</si>
  <si>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</si>
  <si>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</si>
  <si>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</si>
  <si>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</si>
  <si>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</si>
  <si>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</si>
  <si>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</si>
  <si>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</si>
  <si>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</si>
  <si>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</si>
  <si>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</si>
  <si>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</si>
  <si>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</si>
  <si>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</si>
  <si>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</si>
  <si>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</si>
  <si>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</si>
  <si>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</si>
  <si>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</si>
  <si>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</si>
  <si>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</si>
  <si>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</si>
  <si>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</si>
  <si>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</si>
  <si>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</si>
  <si>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</si>
  <si>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</si>
  <si>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</si>
  <si>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</si>
  <si>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</si>
  <si>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</si>
  <si>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</si>
  <si>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</si>
  <si>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</si>
  <si>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</si>
  <si>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</si>
  <si>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</si>
  <si>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</si>
  <si>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</si>
  <si>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</si>
  <si>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</si>
  <si>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</si>
  <si>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</si>
  <si>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</si>
  <si>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</si>
  <si>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</si>
  <si>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</si>
  <si>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</si>
  <si>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</si>
  <si>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</si>
  <si>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</si>
  <si>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</si>
  <si>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</si>
  <si>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</si>
  <si>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</si>
  <si>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</si>
  <si>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</si>
  <si>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</si>
  <si>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</si>
  <si>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</si>
  <si>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</si>
  <si>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</si>
  <si>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</si>
  <si>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</si>
  <si>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</si>
  <si>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</si>
  <si>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</si>
  <si>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</si>
  <si>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</si>
  <si>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</si>
  <si>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</si>
  <si>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</si>
  <si>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</si>
  <si>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</si>
  <si>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</si>
  <si>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</si>
  <si>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</si>
  <si>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</si>
  <si>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</si>
  <si>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</si>
  <si>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</si>
  <si>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</si>
  <si>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</si>
  <si>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</si>
  <si>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</si>
  <si>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</si>
  <si>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</si>
  <si>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</si>
  <si>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</si>
  <si>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</si>
  <si>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</si>
  <si>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</si>
  <si>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</si>
  <si>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</si>
  <si>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</si>
  <si>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</si>
  <si>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</si>
  <si>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</si>
  <si>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</si>
  <si>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</si>
  <si>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</si>
  <si>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</si>
  <si>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</si>
  <si>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</si>
  <si>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</si>
  <si>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</si>
  <si>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</si>
  <si>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</si>
  <si>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</si>
  <si>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</si>
  <si>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</si>
  <si>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</si>
  <si>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</si>
  <si>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</si>
  <si>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</si>
  <si>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</si>
  <si>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</si>
  <si>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</si>
  <si>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</si>
  <si>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</si>
  <si>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</si>
  <si>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</si>
  <si>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</si>
  <si>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</si>
  <si>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</si>
  <si>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</si>
  <si>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</si>
  <si>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</si>
  <si>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</si>
  <si>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</si>
  <si>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</si>
  <si>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</si>
  <si>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</si>
  <si>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</si>
  <si>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</si>
  <si>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</si>
  <si>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</si>
  <si>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</si>
  <si>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</si>
  <si>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</si>
  <si>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</si>
  <si>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</si>
  <si>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</si>
  <si>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</si>
  <si>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</si>
  <si>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</si>
  <si>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</si>
  <si>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</si>
  <si>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</si>
  <si>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</si>
  <si>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</si>
  <si>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</si>
  <si>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</si>
  <si>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</si>
  <si>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</si>
  <si>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</si>
  <si>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</si>
  <si>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</si>
  <si>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</si>
  <si>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</si>
  <si>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</si>
  <si>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</si>
  <si>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</si>
  <si>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</si>
  <si>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</si>
  <si>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</si>
  <si>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</si>
  <si>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</si>
  <si>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</si>
  <si>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</si>
  <si>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</si>
  <si>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</si>
  <si>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</si>
  <si>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</si>
  <si>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</si>
  <si>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</si>
  <si>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</si>
  <si>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</si>
  <si>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</si>
  <si>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</si>
  <si>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</si>
  <si>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</si>
  <si>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</si>
  <si>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</si>
  <si>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</si>
  <si>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</si>
  <si>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</si>
  <si>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</si>
  <si>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</si>
  <si>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</si>
  <si>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</si>
  <si>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</si>
  <si>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</si>
  <si>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</si>
  <si>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</si>
  <si>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</si>
  <si>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</si>
  <si>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</si>
  <si>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</si>
  <si>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</si>
  <si>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</si>
  <si>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</si>
  <si>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</si>
  <si>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</si>
  <si>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</si>
  <si>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</si>
  <si>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</si>
  <si>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</si>
  <si>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</si>
  <si>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</si>
  <si>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</si>
  <si>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</si>
  <si>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</si>
  <si>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</si>
  <si>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</si>
  <si>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</si>
  <si>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</si>
  <si>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</si>
  <si>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</si>
  <si>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</si>
  <si>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</si>
  <si>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</si>
  <si>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</si>
  <si>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</si>
  <si>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</si>
  <si>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</si>
  <si>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</si>
  <si>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</si>
  <si>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</si>
  <si>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</si>
  <si>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</si>
  <si>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</si>
  <si>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</si>
  <si>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</si>
  <si>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</si>
  <si>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</si>
  <si>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</si>
  <si>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</si>
  <si>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</si>
  <si>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</si>
  <si>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</si>
  <si>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</si>
  <si>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</si>
  <si>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</si>
  <si>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</si>
  <si>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</si>
  <si>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</si>
  <si>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</si>
  <si>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</si>
  <si>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</si>
  <si>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</si>
  <si>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</si>
  <si>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</si>
  <si>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</si>
  <si>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</si>
  <si>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</si>
  <si>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</si>
  <si>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</si>
  <si>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</si>
  <si>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</si>
  <si>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</si>
  <si>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</si>
  <si>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</si>
  <si>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</si>
  <si>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</si>
  <si>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</si>
  <si>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</si>
  <si>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</si>
  <si>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</si>
  <si>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</si>
  <si>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</si>
  <si>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</si>
  <si>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</si>
  <si>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</si>
  <si>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</si>
  <si>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</si>
  <si>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</si>
  <si>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</si>
  <si>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</si>
  <si>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</si>
  <si>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</si>
  <si>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</si>
  <si>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</si>
  <si>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</si>
  <si>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</si>
  <si>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</si>
  <si>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</si>
  <si>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</si>
  <si>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</si>
  <si>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</si>
  <si>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</si>
  <si>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</si>
  <si>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</si>
  <si>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</si>
  <si>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</si>
  <si>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</si>
  <si>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</si>
  <si>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</si>
  <si>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</si>
  <si>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</si>
  <si>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</si>
  <si>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</si>
  <si>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</si>
  <si>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</si>
  <si>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</si>
  <si>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</si>
  <si>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</si>
  <si>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</si>
  <si>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</si>
  <si>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</si>
  <si>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</si>
  <si>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</si>
  <si>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</si>
  <si>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</si>
  <si>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</si>
  <si>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</si>
  <si>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</si>
  <si>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</si>
  <si>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</si>
  <si>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</si>
  <si>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</si>
  <si>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</si>
  <si>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</si>
  <si>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</si>
  <si>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</si>
  <si>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</si>
  <si>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</si>
  <si>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</si>
  <si>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</si>
  <si>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</si>
  <si>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</si>
  <si>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</si>
  <si>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</si>
  <si>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</si>
  <si>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</si>
  <si>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</si>
  <si>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</si>
  <si>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</si>
  <si>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</si>
  <si>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</si>
  <si>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</si>
  <si>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</si>
  <si>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</si>
  <si>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</si>
  <si>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</si>
  <si>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</si>
  <si>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</si>
  <si>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</si>
  <si>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</si>
  <si>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</si>
  <si>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</si>
  <si>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</si>
  <si>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</si>
  <si>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</si>
  <si>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</si>
  <si>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</si>
  <si>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</si>
  <si>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</si>
  <si>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</si>
  <si>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</si>
  <si>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</si>
  <si>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</si>
  <si>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</si>
  <si>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</si>
  <si>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</si>
  <si>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</si>
  <si>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</si>
  <si>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</si>
  <si>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</si>
  <si>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</si>
  <si>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</si>
  <si>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</si>
  <si>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</si>
  <si>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</si>
  <si>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</si>
  <si>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</si>
  <si>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</si>
  <si>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</si>
  <si>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</si>
  <si>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</si>
  <si>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</si>
  <si>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</si>
  <si>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</si>
  <si>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</si>
  <si>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</si>
  <si>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</si>
  <si>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</si>
  <si>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</si>
  <si>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</si>
  <si>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</si>
  <si>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</si>
  <si>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</si>
  <si>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</si>
  <si>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</si>
  <si>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</si>
  <si>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</si>
  <si>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</si>
  <si>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</si>
  <si>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</si>
  <si>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</si>
  <si>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</si>
  <si>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</si>
  <si>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</si>
  <si>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</si>
  <si>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</si>
  <si>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</si>
  <si>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</si>
  <si>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</si>
  <si>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</si>
  <si>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</si>
  <si>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</si>
  <si>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</si>
  <si>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</si>
  <si>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</si>
  <si>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</si>
  <si>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</si>
  <si>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</si>
  <si>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</si>
  <si>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</si>
  <si>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</si>
  <si>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</si>
  <si>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</si>
  <si>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</si>
  <si>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</si>
  <si>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</si>
  <si>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</si>
  <si>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</si>
  <si>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</si>
  <si>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</si>
  <si>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</si>
  <si>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</si>
  <si>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</si>
  <si>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</si>
  <si>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</si>
  <si>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</si>
  <si>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</si>
  <si>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</si>
  <si>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</si>
  <si>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</si>
  <si>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</si>
  <si>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</si>
  <si>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</si>
  <si>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</si>
  <si>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</si>
  <si>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</si>
  <si>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</si>
  <si>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</si>
  <si>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</si>
  <si>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</si>
  <si>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</si>
  <si>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</si>
  <si>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</si>
  <si>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</si>
  <si>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</si>
  <si>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</si>
  <si>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</si>
  <si>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</si>
  <si>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</si>
  <si>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</si>
  <si>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</si>
  <si>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</si>
  <si>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</si>
  <si>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</si>
  <si>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</si>
  <si>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</si>
  <si>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</si>
  <si>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</si>
  <si>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</si>
  <si>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</si>
  <si>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</si>
  <si>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</si>
  <si>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</si>
  <si>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</si>
  <si>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</si>
  <si>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</si>
  <si>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</si>
  <si>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</si>
  <si>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</si>
  <si>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</si>
  <si>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</si>
  <si>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</si>
  <si>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</si>
  <si>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</si>
  <si>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</si>
  <si>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</si>
  <si>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</si>
  <si>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</si>
  <si>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</si>
  <si>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</si>
  <si>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</si>
  <si>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</si>
  <si>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</si>
  <si>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</si>
  <si>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</si>
  <si>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</si>
  <si>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</si>
  <si>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</si>
  <si>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</si>
  <si>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</si>
  <si>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</si>
  <si>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</si>
  <si>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</si>
  <si>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</si>
  <si>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</si>
  <si>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</si>
  <si>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</si>
  <si>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</si>
  <si>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</si>
  <si>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</si>
  <si>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</si>
  <si>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</si>
  <si>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</si>
  <si>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</si>
  <si>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</si>
  <si>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</si>
  <si>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</si>
  <si>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</si>
  <si>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</si>
  <si>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</si>
  <si>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</si>
  <si>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</si>
  <si>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</si>
  <si>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</si>
  <si>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</si>
  <si>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</si>
  <si>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</si>
  <si>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</si>
  <si>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</si>
  <si>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</si>
  <si>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</si>
  <si>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</si>
  <si>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</si>
  <si>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</si>
  <si>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</si>
  <si>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</si>
  <si>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</si>
  <si>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</si>
  <si>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</si>
  <si>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</si>
  <si>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</si>
  <si>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</si>
  <si>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</si>
  <si>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</si>
  <si>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</si>
  <si>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</si>
  <si>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</si>
  <si>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</si>
  <si>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</si>
  <si>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</si>
  <si>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</si>
  <si>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</si>
  <si>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</si>
  <si>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</si>
  <si>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</si>
  <si>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</si>
  <si>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</si>
  <si>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</si>
  <si>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</si>
  <si>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</si>
  <si>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</si>
  <si>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</si>
  <si>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</si>
  <si>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</si>
  <si>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</si>
  <si>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</si>
  <si>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</si>
  <si>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</si>
  <si>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</si>
  <si>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</si>
  <si>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</si>
  <si>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</si>
  <si>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</si>
  <si>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</si>
  <si>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</si>
  <si>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</si>
  <si>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</si>
  <si>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</si>
  <si>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</si>
  <si>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</si>
  <si>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</si>
  <si>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</si>
  <si>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</si>
  <si>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</si>
  <si>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</si>
  <si>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</si>
  <si>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</si>
  <si>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</si>
  <si>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</si>
  <si>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</si>
  <si>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</si>
  <si>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</si>
  <si>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</si>
  <si>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</si>
  <si>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</si>
  <si>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</si>
  <si>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</si>
  <si>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</si>
  <si>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</si>
  <si>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</si>
  <si>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</si>
  <si>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</si>
  <si>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</si>
  <si>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</si>
  <si>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</si>
  <si>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</si>
  <si>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</si>
  <si>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</si>
  <si>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</si>
  <si>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</si>
  <si>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</si>
  <si>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</si>
  <si>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</si>
  <si>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</si>
  <si>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</si>
  <si>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</si>
  <si>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</si>
  <si>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</si>
  <si>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</si>
  <si>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</si>
  <si>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</si>
  <si>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</si>
  <si>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</si>
  <si>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</si>
  <si>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</si>
  <si>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</si>
  <si>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</si>
  <si>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</si>
  <si>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</si>
  <si>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</si>
  <si>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</si>
  <si>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</si>
  <si>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</si>
  <si>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</si>
  <si>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</si>
  <si>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</si>
  <si>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</si>
  <si>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</si>
  <si>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</si>
  <si>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</si>
  <si>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</si>
  <si>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</si>
  <si>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</si>
  <si>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</si>
  <si>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</si>
  <si>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</si>
  <si>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</si>
  <si>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</si>
  <si>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</si>
  <si>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</si>
  <si>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</si>
  <si>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</si>
  <si>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</si>
  <si>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</si>
  <si>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</si>
  <si>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</si>
  <si>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</si>
  <si>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</si>
  <si>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</si>
  <si>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</si>
  <si>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</si>
  <si>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</si>
  <si>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</si>
  <si>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</si>
  <si>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</si>
  <si>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</si>
  <si>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</si>
  <si>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</si>
  <si>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</si>
  <si>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</si>
  <si>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</si>
  <si>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</si>
  <si>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</si>
  <si>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</si>
  <si>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</si>
  <si>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</si>
  <si>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</si>
  <si>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</si>
  <si>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</si>
  <si>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</si>
  <si>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</si>
  <si>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</si>
  <si>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</si>
  <si>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</si>
  <si>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</si>
  <si>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</si>
  <si>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</si>
  <si>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</si>
  <si>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</si>
  <si>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</si>
  <si>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</si>
  <si>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</si>
  <si>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</si>
  <si>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</si>
  <si>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</si>
  <si>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</si>
  <si>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</si>
  <si>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</si>
  <si>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</si>
  <si>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</si>
  <si>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</si>
  <si>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</si>
  <si>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</si>
  <si>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</si>
  <si>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</si>
  <si>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</si>
  <si>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</si>
  <si>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</si>
  <si>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</si>
  <si>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</si>
  <si>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</si>
  <si>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</si>
  <si>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</si>
  <si>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</si>
  <si>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</si>
  <si>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</si>
  <si>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</si>
  <si>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</si>
  <si>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</si>
  <si>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</si>
  <si>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</si>
  <si>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</si>
  <si>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</si>
  <si>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</si>
  <si>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</si>
  <si>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</si>
  <si>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</si>
  <si>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</si>
  <si>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</si>
  <si>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</si>
  <si>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</si>
  <si>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</si>
  <si>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</si>
  <si>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</si>
  <si>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</si>
  <si>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</si>
  <si>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</si>
  <si>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</si>
  <si>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</si>
  <si>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</si>
  <si>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</si>
  <si>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</si>
  <si>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</si>
  <si>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</si>
  <si>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</si>
  <si>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</si>
  <si>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</si>
  <si>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</si>
  <si>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</si>
  <si>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</si>
  <si>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</si>
  <si>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</si>
  <si>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</si>
  <si>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</si>
  <si>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</si>
  <si>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</si>
  <si>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</si>
  <si>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</si>
  <si>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</si>
  <si>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</si>
  <si>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</si>
  <si>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</si>
  <si>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</si>
  <si>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</si>
  <si>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</si>
  <si>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</si>
  <si>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</si>
  <si>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</si>
  <si>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</si>
  <si>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</si>
  <si>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</si>
  <si>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</si>
  <si>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</si>
  <si>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</si>
  <si>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</si>
  <si>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</si>
  <si>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</si>
  <si>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</si>
  <si>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</si>
  <si>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</si>
  <si>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</si>
  <si>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</si>
  <si>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</si>
  <si>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</si>
  <si>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</si>
  <si>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</si>
  <si>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</si>
  <si>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</si>
  <si>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</si>
  <si>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</si>
  <si>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</si>
  <si>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</si>
  <si>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</si>
  <si>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</si>
  <si>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</si>
  <si>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</si>
  <si>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</si>
  <si>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</si>
  <si>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</si>
  <si>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</si>
  <si>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</si>
  <si>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</si>
  <si>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</si>
  <si>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</si>
  <si>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</si>
  <si>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</si>
  <si>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</si>
  <si>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</si>
  <si>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</si>
  <si>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</si>
  <si>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</si>
  <si>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</si>
  <si>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</si>
  <si>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</si>
  <si>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</si>
  <si>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</si>
  <si>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</si>
  <si>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</si>
  <si>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</si>
  <si>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</si>
  <si>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</si>
  <si>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</si>
  <si>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</si>
  <si>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</si>
  <si>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</si>
  <si>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</si>
  <si>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</si>
  <si>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</si>
  <si>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</si>
  <si>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</si>
  <si>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</si>
  <si>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</si>
  <si>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</si>
  <si>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</si>
  <si>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</si>
  <si>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</si>
  <si>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</si>
  <si>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</si>
  <si>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</si>
  <si>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</si>
  <si>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</si>
  <si>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</si>
  <si>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</si>
  <si>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</si>
  <si>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</si>
  <si>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</si>
  <si>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</si>
  <si>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</si>
  <si>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</si>
  <si>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</si>
  <si>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</si>
  <si>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</si>
  <si>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</si>
  <si>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</si>
  <si>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</si>
  <si>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</si>
  <si>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</si>
  <si>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</si>
  <si>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</si>
  <si>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</si>
  <si>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</si>
  <si>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</si>
  <si>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</si>
  <si>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</si>
  <si>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</si>
  <si>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</si>
  <si>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</si>
  <si>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</si>
  <si>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</si>
  <si>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</si>
  <si>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</si>
  <si>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</si>
  <si>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</si>
  <si>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</si>
  <si>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</si>
  <si>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</si>
  <si>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</si>
  <si>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</si>
  <si>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</si>
  <si>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</si>
  <si>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</si>
  <si>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</si>
  <si>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</si>
  <si>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</si>
  <si>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</si>
  <si>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</si>
  <si>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</si>
  <si>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</si>
  <si>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</si>
  <si>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</si>
  <si>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</si>
  <si>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</si>
  <si>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</si>
  <si>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</si>
  <si>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</si>
  <si>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</si>
  <si>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</si>
  <si>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</si>
  <si>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</si>
  <si>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</si>
  <si>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</si>
  <si>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</si>
  <si>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</si>
  <si>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</si>
  <si>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</si>
  <si>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</si>
  <si>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</si>
  <si>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</si>
  <si>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</si>
  <si>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</si>
  <si>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</si>
  <si>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</si>
  <si>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</si>
  <si>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</si>
  <si>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</si>
  <si>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</si>
  <si>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</si>
  <si>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</si>
  <si>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</si>
  <si>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</si>
  <si>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</si>
  <si>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</si>
  <si>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</si>
  <si>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</si>
  <si>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</si>
  <si>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</si>
  <si>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</si>
  <si>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</si>
  <si>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</si>
  <si>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</si>
  <si>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</si>
  <si>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</si>
  <si>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</si>
  <si>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</si>
  <si>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</si>
  <si>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</si>
  <si>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</si>
  <si>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</si>
  <si>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</si>
  <si>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</si>
  <si>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</si>
  <si>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</si>
  <si>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</si>
  <si>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</si>
  <si>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</si>
  <si>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</si>
  <si>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</si>
  <si>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</si>
  <si>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</si>
  <si>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</si>
  <si>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</si>
  <si>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</si>
  <si>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</si>
  <si>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</si>
  <si>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</si>
  <si>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</si>
  <si>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</si>
  <si>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</si>
  <si>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</si>
  <si>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</si>
  <si>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</si>
  <si>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</si>
  <si>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</si>
  <si>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</si>
  <si>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</si>
  <si>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</si>
  <si>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</si>
  <si>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</si>
  <si>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</si>
  <si>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</si>
  <si>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</si>
  <si>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</si>
  <si>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</si>
  <si>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</si>
  <si>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</si>
  <si>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</si>
  <si>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</si>
  <si>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</si>
  <si>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</si>
  <si>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</si>
  <si>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</si>
  <si>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</si>
  <si>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</si>
  <si>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</si>
  <si>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</si>
  <si>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</si>
  <si>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</si>
  <si>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</si>
  <si>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</si>
  <si>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</si>
  <si>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</si>
  <si>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</si>
  <si>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</si>
  <si>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</si>
  <si>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</si>
  <si>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</si>
  <si>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</si>
  <si>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</si>
  <si>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</si>
  <si>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</si>
  <si>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</si>
  <si>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</si>
  <si>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</si>
  <si>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</si>
  <si>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</si>
  <si>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</si>
  <si>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</si>
  <si>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</si>
  <si>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</si>
  <si>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</si>
  <si>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</si>
  <si>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</si>
  <si>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</si>
  <si>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</si>
  <si>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</si>
  <si>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</si>
  <si>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</si>
  <si>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</si>
  <si>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</si>
  <si>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</si>
  <si>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</si>
  <si>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</si>
  <si>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</si>
  <si>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</si>
  <si>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</si>
  <si>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</si>
  <si>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</si>
  <si>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</si>
  <si>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</si>
  <si>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</si>
  <si>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</si>
  <si>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</si>
  <si>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</si>
  <si>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</si>
  <si>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</si>
  <si>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</si>
  <si>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</si>
  <si>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</si>
  <si>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</si>
  <si>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</si>
  <si>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</si>
  <si>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</si>
  <si>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</si>
  <si>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</si>
  <si>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</si>
  <si>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</si>
  <si>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</si>
  <si>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</si>
  <si>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</si>
  <si>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</si>
  <si>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</si>
  <si>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</si>
  <si>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</si>
  <si>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</si>
  <si>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</si>
  <si>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</si>
  <si>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</si>
  <si>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</si>
  <si>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</si>
  <si>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</si>
  <si>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</si>
  <si>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</si>
  <si>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</si>
  <si>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</si>
  <si>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</si>
  <si>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</si>
  <si>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</si>
  <si>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</si>
  <si>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</si>
  <si>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</si>
  <si>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</si>
  <si>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</si>
  <si>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</si>
  <si>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</si>
  <si>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</si>
  <si>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</si>
  <si>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</si>
  <si>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</si>
  <si>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</si>
  <si>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</si>
  <si>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</si>
  <si>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</si>
  <si>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</si>
  <si>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</si>
  <si>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</si>
  <si>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</si>
  <si>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</si>
  <si>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</si>
  <si>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</si>
  <si>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</si>
  <si>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</si>
  <si>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</si>
  <si>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</si>
  <si>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</si>
  <si>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</si>
  <si>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</si>
  <si>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</si>
  <si>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</si>
  <si>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</si>
  <si>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</si>
  <si>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</si>
  <si>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</si>
  <si>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</si>
  <si>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</si>
  <si>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</si>
  <si>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</si>
  <si>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</si>
  <si>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</si>
  <si>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</si>
  <si>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</si>
  <si>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</si>
  <si>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</si>
  <si>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</si>
  <si>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</si>
  <si>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</si>
  <si>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</si>
  <si>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</si>
  <si>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</si>
  <si>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</si>
  <si>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</si>
  <si>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</si>
  <si>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</si>
  <si>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</si>
  <si>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</si>
  <si>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</si>
  <si>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</si>
  <si>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</si>
  <si>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</si>
  <si>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</si>
  <si>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</si>
  <si>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</si>
  <si>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</si>
  <si>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</si>
  <si>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</si>
  <si>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</si>
  <si>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</si>
  <si>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</si>
  <si>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</si>
  <si>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</si>
  <si>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</si>
  <si>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</si>
  <si>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</si>
  <si>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</si>
  <si>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</si>
  <si>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</si>
  <si>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</si>
  <si>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</si>
  <si>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</si>
  <si>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</si>
  <si>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</si>
  <si>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</si>
  <si>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</si>
  <si>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</si>
  <si>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</si>
  <si>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</si>
  <si>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</si>
  <si>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</si>
  <si>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</si>
  <si>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</si>
  <si>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</si>
  <si>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</si>
  <si>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</si>
  <si>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</si>
  <si>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</si>
  <si>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</si>
  <si>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</si>
  <si>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</si>
  <si>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</si>
  <si>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</si>
  <si>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</si>
  <si>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</si>
  <si>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</si>
  <si>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</si>
  <si>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</si>
  <si>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</si>
  <si>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</si>
  <si>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</si>
  <si>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</si>
  <si>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</si>
  <si>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</si>
  <si>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</si>
  <si>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</si>
  <si>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</si>
  <si>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</si>
  <si>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</si>
  <si>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</si>
  <si>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</si>
  <si>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</si>
  <si>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</si>
  <si>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</si>
  <si>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</si>
  <si>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</si>
  <si>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</si>
  <si>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</si>
  <si>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</si>
  <si>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</si>
  <si>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</si>
  <si>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</si>
  <si>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</si>
  <si>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</si>
  <si>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</si>
  <si>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</si>
  <si>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</si>
  <si>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</si>
  <si>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</si>
  <si>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</si>
  <si>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</si>
  <si>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</si>
  <si>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</si>
  <si>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</si>
  <si>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</si>
  <si>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</si>
  <si>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</si>
  <si>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</si>
  <si>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</si>
  <si>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</si>
  <si>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</si>
  <si>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</si>
  <si>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</si>
  <si>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</si>
  <si>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</si>
  <si>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</si>
  <si>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</si>
  <si>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</si>
  <si>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</si>
  <si>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</si>
  <si>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</si>
  <si>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</si>
  <si>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</si>
  <si>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</si>
  <si>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</si>
  <si>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</si>
  <si>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</si>
  <si>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</si>
  <si>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</si>
  <si>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</si>
  <si>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</si>
  <si>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</si>
  <si>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</si>
  <si>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</si>
  <si>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</si>
  <si>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</si>
  <si>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</si>
  <si>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</si>
  <si>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</si>
  <si>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</si>
  <si>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</si>
  <si>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</si>
  <si>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</si>
  <si>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</si>
  <si>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</si>
  <si>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</si>
  <si>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</si>
  <si>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</si>
  <si>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</si>
  <si>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</si>
  <si>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</si>
  <si>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</si>
  <si>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</si>
  <si>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</si>
  <si>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</si>
  <si>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</si>
  <si>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</si>
  <si>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</si>
  <si>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</si>
  <si>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</si>
  <si>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</si>
  <si>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</si>
  <si>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</si>
  <si>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</si>
  <si>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</si>
  <si>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</si>
  <si>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</si>
  <si>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</si>
  <si>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</si>
  <si>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</si>
  <si>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</si>
  <si>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</si>
  <si>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</si>
  <si>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</si>
  <si>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</si>
  <si>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</si>
  <si>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</si>
  <si>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</si>
  <si>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</si>
  <si>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</si>
  <si>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</si>
  <si>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</si>
  <si>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</si>
  <si>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</si>
  <si>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</si>
  <si>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</si>
  <si>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</si>
  <si>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</si>
  <si>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</si>
  <si>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</si>
  <si>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</si>
  <si>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</si>
  <si>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</si>
  <si>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</si>
  <si>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</si>
  <si>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</si>
  <si>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</si>
  <si>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</si>
  <si>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</si>
  <si>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</si>
  <si>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</si>
  <si>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</si>
  <si>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</si>
  <si>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</si>
  <si>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</si>
  <si>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</si>
  <si>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</si>
  <si>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</si>
  <si>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</si>
  <si>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</si>
  <si>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</si>
  <si>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</si>
  <si>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</si>
  <si>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</si>
  <si>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</si>
  <si>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</si>
  <si>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</si>
  <si>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</si>
  <si>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</si>
  <si>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</si>
  <si>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</si>
  <si>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</si>
  <si>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</si>
  <si>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</si>
  <si>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</si>
  <si>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</si>
  <si>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</si>
  <si>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</si>
  <si>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</si>
  <si>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</si>
  <si>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</si>
  <si>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</si>
  <si>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</si>
  <si>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</si>
  <si>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</si>
  <si>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</si>
  <si>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</si>
  <si>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</si>
  <si>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</si>
  <si>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</si>
  <si>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</si>
  <si>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</si>
  <si>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</si>
  <si>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</si>
  <si>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</si>
  <si>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</si>
  <si>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</si>
  <si>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</si>
  <si>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</si>
  <si>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</si>
  <si>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</si>
  <si>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</si>
  <si>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</si>
  <si>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</si>
  <si>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</si>
  <si>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</si>
  <si>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</si>
  <si>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</si>
  <si>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</si>
  <si>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</si>
  <si>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</si>
  <si>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</si>
  <si>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</si>
  <si>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</si>
  <si>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</si>
  <si>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</si>
  <si>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</si>
  <si>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</si>
  <si>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</si>
  <si>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</si>
  <si>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</si>
  <si>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</si>
  <si>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</si>
  <si>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</si>
  <si>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</si>
  <si>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</si>
  <si>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</si>
  <si>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</si>
  <si>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</si>
  <si>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</si>
  <si>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</si>
  <si>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</si>
  <si>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</si>
  <si>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</si>
  <si>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</si>
  <si>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</si>
  <si>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</si>
  <si>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</si>
  <si>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</si>
  <si>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</si>
  <si>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</si>
  <si>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</si>
  <si>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</si>
  <si>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</si>
  <si>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</si>
  <si>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</si>
  <si>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</si>
  <si>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</si>
  <si>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</si>
  <si>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</si>
  <si>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</si>
  <si>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</si>
  <si>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</si>
  <si>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</si>
  <si>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</si>
  <si>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</si>
  <si>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</si>
  <si>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</si>
  <si>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</si>
  <si>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</si>
  <si>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</si>
  <si>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</si>
  <si>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</si>
  <si>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</si>
  <si>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</si>
  <si>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</si>
  <si>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</si>
  <si>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</si>
  <si>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</si>
  <si>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</si>
  <si>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</si>
  <si>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</si>
  <si>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</si>
  <si>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</si>
  <si>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</si>
  <si>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</si>
  <si>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</si>
  <si>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</si>
  <si>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</si>
  <si>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</si>
  <si>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</si>
  <si>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</si>
  <si>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</si>
  <si>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</si>
  <si>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</si>
  <si>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</si>
  <si>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</si>
  <si>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</si>
  <si>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</si>
  <si>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</si>
  <si>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</si>
  <si>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</si>
  <si>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</si>
  <si>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</si>
  <si>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</si>
  <si>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</si>
  <si>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</si>
  <si>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</si>
  <si>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</si>
  <si>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</si>
  <si>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</si>
  <si>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</si>
  <si>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</si>
  <si>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</si>
  <si>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</si>
  <si>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</si>
  <si>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</si>
  <si>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</si>
  <si>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</si>
  <si>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</si>
  <si>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</si>
  <si>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</si>
  <si>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</si>
  <si>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</si>
  <si>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</si>
  <si>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</si>
  <si>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</si>
  <si>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</si>
  <si>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</si>
  <si>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</si>
  <si>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</si>
  <si>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</si>
  <si>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</si>
  <si>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</si>
  <si>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</si>
  <si>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</si>
  <si>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</si>
  <si>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</si>
  <si>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</si>
  <si>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</si>
  <si>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</si>
  <si>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</si>
  <si>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</si>
  <si>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</si>
  <si>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</si>
  <si>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</si>
  <si>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</si>
  <si>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</si>
  <si>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</si>
  <si>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</si>
  <si>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</si>
  <si>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</si>
  <si>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</si>
  <si>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</si>
  <si>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</si>
  <si>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</si>
  <si>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</si>
  <si>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</si>
  <si>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</si>
  <si>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</si>
  <si>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</si>
  <si>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</si>
  <si>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</si>
  <si>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</si>
  <si>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</si>
  <si>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</si>
  <si>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</si>
  <si>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</si>
  <si>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</si>
  <si>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</si>
  <si>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</si>
  <si>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</si>
  <si>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</si>
  <si>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</si>
  <si>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</si>
  <si>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</si>
  <si>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</si>
  <si>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</si>
  <si>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</si>
  <si>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</si>
  <si>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</si>
  <si>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</si>
  <si>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</si>
  <si>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</si>
  <si>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</si>
  <si>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</si>
  <si>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</si>
  <si>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</si>
  <si>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</si>
  <si>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</si>
  <si>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</si>
  <si>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</si>
  <si>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</si>
  <si>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</si>
  <si>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</si>
  <si>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</si>
  <si>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</si>
  <si>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</si>
  <si>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</si>
  <si>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</si>
  <si>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</si>
  <si>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</si>
  <si>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</si>
  <si>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</si>
  <si>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</si>
  <si>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</si>
  <si>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</si>
  <si>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</si>
  <si>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</si>
  <si>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</si>
  <si>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</si>
  <si>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</si>
  <si>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</si>
  <si>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</si>
  <si>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</si>
  <si>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</si>
  <si>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</si>
  <si>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</si>
  <si>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</si>
  <si>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</si>
  <si>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</si>
  <si>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</si>
  <si>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</si>
  <si>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</si>
  <si>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</si>
  <si>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</si>
  <si>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</si>
  <si>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</si>
  <si>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</si>
  <si>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</si>
  <si>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</si>
  <si>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</si>
  <si>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</si>
  <si>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</si>
  <si>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</si>
  <si>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</si>
  <si>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</si>
  <si>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</si>
  <si>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</si>
  <si>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</si>
  <si>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</si>
  <si>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</si>
  <si>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</si>
  <si>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</si>
  <si>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</si>
  <si>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</si>
  <si>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</si>
  <si>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</si>
  <si>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</si>
  <si>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</si>
  <si>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</si>
  <si>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</si>
  <si>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</si>
  <si>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</si>
  <si>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</si>
  <si>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</si>
  <si>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</si>
  <si>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</si>
  <si>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</si>
  <si>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</si>
  <si>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</si>
  <si>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</si>
  <si>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</si>
  <si>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</si>
  <si>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</si>
  <si>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</si>
  <si>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</si>
  <si>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</si>
  <si>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</si>
  <si>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</si>
  <si>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</si>
  <si>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</si>
  <si>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</si>
  <si>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</si>
  <si>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</si>
  <si>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</si>
  <si>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</si>
  <si>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</si>
  <si>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</si>
  <si>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</si>
  <si>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</si>
  <si>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</si>
  <si>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</si>
  <si>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</si>
  <si>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</si>
  <si>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</si>
  <si>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</si>
  <si>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</si>
  <si>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</si>
  <si>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</si>
  <si>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</si>
  <si>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</si>
  <si>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</si>
  <si>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</si>
  <si>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</si>
  <si>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</si>
  <si>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</si>
  <si>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</si>
  <si>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</si>
  <si>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</si>
  <si>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</si>
  <si>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</si>
  <si>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</si>
  <si>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</si>
  <si>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</si>
  <si>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</si>
  <si>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</si>
  <si>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</si>
  <si>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</si>
  <si>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</si>
  <si>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</si>
  <si>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</si>
  <si>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</si>
  <si>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</si>
  <si>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</si>
  <si>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</si>
  <si>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</si>
  <si>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</si>
  <si>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</si>
  <si>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</si>
  <si>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</si>
  <si>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</si>
  <si>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</si>
  <si>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</si>
  <si>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</si>
  <si>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</si>
  <si>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</si>
  <si>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</si>
  <si>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</si>
  <si>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</si>
  <si>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</si>
  <si>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</si>
  <si>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</si>
  <si>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</si>
  <si>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</si>
  <si>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</si>
  <si>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</si>
  <si>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</si>
  <si>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</si>
  <si>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</si>
  <si>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</si>
  <si>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</si>
  <si>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</si>
  <si>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</si>
  <si>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</si>
  <si>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</si>
  <si>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</si>
  <si>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</si>
  <si>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</si>
  <si>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</si>
  <si>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</si>
  <si>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</si>
  <si>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</si>
  <si>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</si>
  <si>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</si>
  <si>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</si>
  <si>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</si>
  <si>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</si>
  <si>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</si>
  <si>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</si>
  <si>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</si>
  <si>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</si>
  <si>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</si>
  <si>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</si>
  <si>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</si>
  <si>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</si>
  <si>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</si>
  <si>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</si>
  <si>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</si>
  <si>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</si>
  <si>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</si>
  <si>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</si>
  <si>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</si>
  <si>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</si>
  <si>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</si>
  <si>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</si>
  <si>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</si>
  <si>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</si>
  <si>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</si>
  <si>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</si>
  <si>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</si>
  <si>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</si>
  <si>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</si>
  <si>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</si>
  <si>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</si>
  <si>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</si>
  <si>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</si>
  <si>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</si>
  <si>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</si>
  <si>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</si>
  <si>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</si>
  <si>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</si>
  <si>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</si>
  <si>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</si>
  <si>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</si>
  <si>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</si>
  <si>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</si>
  <si>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</si>
  <si>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</si>
  <si>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</si>
  <si>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</si>
  <si>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</si>
  <si>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</si>
  <si>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</si>
  <si>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</si>
  <si>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</si>
  <si>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</si>
  <si>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</si>
  <si>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</si>
  <si>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</si>
  <si>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</si>
  <si>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</si>
  <si>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</si>
  <si>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</si>
  <si>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</si>
  <si>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</si>
  <si>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</si>
  <si>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</si>
  <si>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</si>
  <si>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</si>
  <si>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</si>
  <si>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</si>
  <si>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</si>
  <si>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</si>
  <si>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</si>
  <si>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</si>
  <si>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</si>
  <si>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</si>
  <si>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</si>
  <si>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</si>
  <si>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</si>
  <si>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</si>
  <si>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</si>
  <si>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</si>
  <si>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</si>
  <si>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</si>
  <si>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</si>
  <si>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</si>
  <si>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</si>
  <si>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</si>
  <si>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</si>
  <si>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</si>
  <si>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</si>
  <si>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</si>
  <si>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</si>
  <si>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</si>
  <si>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</si>
  <si>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</si>
  <si>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</si>
  <si>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</si>
  <si>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</si>
  <si>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</si>
  <si>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</si>
  <si>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</si>
  <si>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</si>
  <si>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</si>
  <si>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</si>
  <si>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</si>
  <si>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</si>
  <si>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</si>
  <si>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</si>
  <si>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</si>
  <si>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</si>
  <si>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</si>
  <si>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</si>
  <si>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</si>
  <si>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</si>
  <si>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</si>
  <si>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</si>
  <si>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</si>
  <si>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</si>
  <si>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</si>
  <si>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</si>
  <si>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</si>
  <si>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</si>
  <si>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</si>
  <si>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</si>
  <si>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</si>
  <si>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</si>
  <si>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</si>
  <si>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</si>
  <si>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</si>
  <si>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</si>
  <si>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</si>
  <si>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</si>
  <si>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</si>
  <si>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</si>
  <si>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</si>
  <si>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</si>
  <si>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</si>
  <si>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</si>
  <si>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</si>
  <si>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</si>
  <si>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</si>
  <si>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</si>
  <si>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</si>
  <si>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</si>
  <si>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</si>
  <si>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</si>
  <si>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</si>
  <si>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</si>
  <si>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</si>
  <si>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</si>
  <si>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</si>
  <si>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</si>
  <si>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</si>
  <si>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</si>
  <si>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</si>
  <si>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</si>
  <si>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</si>
  <si>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</si>
  <si>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</si>
  <si>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</si>
  <si>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</si>
  <si>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</si>
  <si>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</si>
  <si>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</si>
  <si>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</si>
  <si>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</si>
  <si>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</si>
  <si>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</si>
  <si>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</si>
  <si>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</si>
  <si>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</si>
  <si>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</si>
  <si>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</si>
  <si>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</si>
  <si>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</si>
  <si>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</si>
  <si>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</si>
  <si>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</si>
  <si>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</si>
  <si>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</si>
  <si>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</si>
  <si>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</si>
  <si>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</si>
  <si>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</si>
  <si>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</si>
  <si>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</si>
  <si>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</si>
  <si>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</si>
  <si>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</si>
  <si>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</si>
  <si>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</si>
  <si>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</si>
  <si>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</si>
  <si>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</si>
  <si>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</si>
  <si>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</si>
  <si>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</si>
  <si>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</si>
  <si>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</si>
  <si>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</si>
  <si>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</si>
  <si>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</si>
  <si>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</si>
  <si>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</si>
  <si>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</si>
  <si>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</si>
  <si>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</si>
  <si>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</si>
  <si>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</si>
  <si>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</si>
  <si>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</si>
  <si>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</si>
  <si>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</si>
  <si>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</si>
  <si>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</si>
  <si>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</si>
  <si>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</si>
  <si>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</si>
  <si>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</si>
  <si>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</si>
  <si>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</si>
  <si>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</si>
  <si>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</si>
  <si>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</si>
  <si>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</si>
  <si>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</si>
  <si>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</si>
  <si>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</si>
  <si>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</si>
  <si>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</si>
  <si>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</si>
  <si>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</si>
  <si>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</si>
  <si>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</si>
  <si>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</si>
  <si>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</si>
  <si>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</si>
  <si>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</si>
  <si>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</si>
  <si>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</si>
  <si>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</si>
  <si>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</si>
  <si>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</si>
  <si>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</si>
  <si>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</si>
  <si>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</si>
  <si>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</si>
  <si>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</si>
  <si>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</si>
  <si>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</si>
  <si>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</si>
  <si>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</si>
  <si>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</si>
  <si>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</si>
  <si>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</si>
  <si>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</si>
  <si>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</si>
  <si>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</si>
  <si>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</si>
  <si>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</si>
  <si>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</si>
  <si>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</si>
  <si>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</si>
  <si>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</si>
  <si>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</si>
  <si>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</si>
  <si>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</si>
  <si>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</si>
  <si>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</si>
  <si>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</si>
  <si>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</si>
  <si>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</si>
  <si>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</si>
  <si>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</si>
  <si>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</si>
  <si>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</si>
  <si>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</si>
  <si>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</si>
  <si>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</si>
  <si>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</si>
  <si>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</si>
  <si>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</si>
  <si>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</si>
  <si>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</si>
  <si>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</si>
  <si>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</si>
  <si>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</si>
  <si>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</si>
  <si>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</si>
  <si>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</si>
  <si>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</si>
  <si>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</si>
  <si>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</si>
  <si>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</si>
  <si>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</si>
  <si>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</si>
  <si>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</si>
  <si>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</si>
  <si>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</si>
  <si>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</si>
  <si>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</si>
  <si>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</si>
  <si>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</si>
  <si>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</si>
  <si>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</si>
  <si>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</si>
  <si>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</si>
  <si>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</si>
  <si>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</si>
  <si>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</si>
  <si>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</si>
  <si>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</si>
  <si>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</si>
  <si>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</si>
  <si>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</si>
  <si>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</si>
  <si>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</si>
  <si>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</si>
  <si>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</si>
  <si>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</si>
  <si>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</si>
  <si>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</si>
  <si>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</si>
  <si>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</si>
  <si>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</si>
  <si>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</si>
  <si>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</si>
  <si>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</si>
  <si>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</si>
  <si>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</si>
  <si>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</si>
  <si>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</si>
  <si>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</si>
  <si>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</si>
  <si>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</si>
  <si>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</si>
  <si>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</si>
  <si>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</si>
  <si>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</si>
  <si>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</si>
  <si>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</si>
  <si>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</si>
  <si>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</si>
  <si>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</si>
  <si>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</si>
  <si>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</si>
  <si>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</si>
  <si>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</si>
  <si>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</si>
  <si>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</si>
  <si>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</si>
  <si>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</si>
  <si>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</si>
  <si>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</si>
  <si>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</si>
  <si>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</si>
  <si>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</si>
  <si>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</si>
  <si>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</si>
  <si>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</si>
  <si>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</si>
  <si>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</si>
  <si>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</si>
  <si>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</si>
  <si>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</si>
  <si>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</si>
  <si>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</si>
  <si>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</si>
  <si>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</si>
  <si>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</si>
  <si>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</si>
  <si>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</si>
  <si>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</si>
  <si>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</si>
  <si>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</si>
  <si>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</si>
  <si>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</si>
  <si>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</si>
  <si>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</si>
  <si>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</si>
  <si>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</si>
  <si>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</si>
  <si>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</si>
  <si>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</si>
  <si>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</si>
  <si>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</si>
  <si>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</si>
  <si>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</si>
  <si>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</si>
  <si>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</si>
  <si>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</si>
  <si>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</si>
  <si>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</si>
  <si>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</si>
  <si>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</si>
  <si>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</si>
  <si>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</si>
  <si>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</si>
  <si>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</si>
  <si>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</si>
  <si>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</si>
  <si>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</si>
  <si>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</si>
  <si>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</si>
  <si>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</si>
  <si>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</si>
  <si>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</si>
  <si>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</si>
  <si>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</si>
  <si>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</si>
  <si>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</si>
  <si>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</si>
  <si>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</si>
  <si>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</si>
  <si>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</si>
  <si>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</si>
  <si>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</si>
  <si>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</si>
  <si>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</si>
  <si>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</si>
  <si>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</si>
  <si>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</si>
  <si>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</si>
  <si>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</si>
  <si>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</si>
  <si>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</si>
  <si>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</si>
  <si>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</si>
  <si>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</si>
  <si>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</si>
  <si>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</si>
  <si>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</si>
  <si>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</si>
  <si>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</si>
  <si>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</si>
  <si>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</si>
  <si>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</si>
  <si>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</si>
  <si>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</si>
  <si>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</si>
  <si>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</si>
  <si>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</si>
  <si>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</si>
  <si>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</si>
  <si>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</si>
  <si>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</si>
  <si>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</si>
  <si>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</si>
  <si>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</si>
  <si>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</si>
  <si>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</si>
  <si>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</si>
  <si>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</si>
  <si>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</si>
  <si>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</si>
  <si>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</si>
  <si>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</si>
  <si>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</si>
  <si>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</si>
  <si>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</si>
  <si>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</si>
  <si>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</si>
  <si>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</si>
  <si>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</si>
  <si>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</si>
  <si>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</si>
  <si>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</si>
  <si>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</si>
  <si>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</si>
  <si>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</si>
  <si>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</si>
  <si>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</si>
  <si>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</si>
  <si>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</si>
  <si>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</si>
  <si>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</si>
  <si>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</si>
  <si>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</si>
  <si>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</si>
  <si>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</si>
  <si>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</si>
  <si>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</si>
  <si>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</si>
  <si>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</si>
  <si>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</si>
  <si>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</si>
  <si>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</si>
  <si>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</si>
  <si>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</si>
  <si>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</si>
  <si>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</si>
  <si>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</si>
  <si>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</si>
  <si>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</si>
  <si>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</si>
  <si>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</si>
  <si>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</si>
  <si>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</si>
  <si>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</si>
  <si>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</si>
  <si>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</si>
  <si>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</si>
  <si>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</si>
  <si>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</si>
  <si>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</si>
  <si>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</si>
  <si>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</si>
  <si>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</si>
  <si>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</si>
  <si>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</si>
  <si>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</si>
  <si>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</si>
  <si>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</si>
  <si>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</si>
  <si>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</si>
  <si>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</si>
  <si>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</si>
  <si>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</si>
  <si>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</si>
  <si>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</si>
  <si>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</si>
  <si>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</si>
  <si>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</si>
  <si>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</si>
  <si>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</si>
  <si>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</si>
  <si>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</si>
  <si>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</si>
  <si>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</si>
  <si>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</si>
  <si>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</si>
  <si>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</si>
  <si>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</si>
  <si>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</si>
  <si>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</si>
  <si>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</si>
  <si>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</si>
  <si>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</si>
  <si>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</si>
  <si>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</si>
  <si>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</si>
  <si>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</si>
  <si>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</si>
  <si>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</si>
  <si>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</si>
  <si>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</si>
  <si>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</si>
  <si>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</si>
  <si>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</si>
  <si>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</si>
  <si>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</si>
  <si>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</si>
  <si>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</si>
  <si>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</si>
  <si>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</si>
  <si>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</si>
  <si>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</si>
  <si>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</si>
  <si>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</si>
  <si>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</si>
  <si>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</si>
  <si>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</si>
  <si>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</si>
  <si>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</si>
  <si>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</si>
  <si>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</si>
  <si>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</si>
  <si>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</si>
  <si>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</si>
  <si>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</si>
  <si>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</si>
  <si>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</si>
  <si>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</si>
  <si>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</si>
  <si>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</si>
  <si>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</si>
  <si>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</si>
  <si>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</si>
  <si>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</si>
  <si>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</si>
  <si>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</si>
  <si>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</si>
  <si>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</si>
  <si>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</si>
  <si>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</si>
  <si>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</si>
  <si>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</si>
  <si>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</si>
  <si>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</si>
  <si>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</si>
  <si>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</si>
  <si>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</si>
  <si>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</si>
  <si>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</si>
  <si>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</si>
  <si>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</si>
  <si>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</si>
  <si>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</si>
  <si>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</si>
  <si>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</si>
  <si>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</si>
  <si>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</si>
  <si>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</si>
  <si>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</si>
  <si>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</si>
  <si>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</si>
  <si>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</si>
  <si>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</si>
  <si>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</si>
  <si>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</si>
  <si>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</si>
  <si>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</si>
  <si>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</si>
  <si>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</si>
  <si>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</si>
  <si>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</si>
  <si>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</si>
  <si>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</si>
  <si>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</si>
  <si>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</si>
  <si>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</si>
  <si>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</si>
  <si>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</si>
  <si>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</si>
  <si>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</si>
  <si>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</si>
  <si>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</si>
  <si>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</si>
  <si>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</si>
  <si>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</si>
  <si>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</si>
  <si>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</si>
  <si>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</si>
  <si>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</si>
  <si>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</si>
  <si>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</si>
  <si>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</si>
  <si>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</si>
  <si>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</si>
  <si>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</si>
  <si>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</si>
  <si>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</si>
  <si>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</si>
  <si>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</si>
  <si>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</si>
  <si>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</si>
  <si>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</si>
  <si>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</si>
  <si>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</si>
  <si>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</si>
  <si>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</si>
  <si>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</si>
  <si>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</si>
  <si>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</si>
  <si>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</si>
  <si>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</si>
  <si>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</si>
  <si>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</si>
  <si>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</si>
  <si>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</si>
  <si>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</si>
  <si>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</si>
  <si>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</si>
  <si>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</si>
  <si>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</si>
  <si>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</si>
  <si>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</si>
  <si>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</si>
  <si>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</si>
  <si>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</si>
  <si>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</si>
  <si>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</si>
  <si>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</si>
  <si>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</si>
  <si>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</si>
  <si>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</si>
  <si>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</si>
  <si>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</si>
  <si>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</si>
  <si>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</si>
  <si>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</si>
  <si>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</si>
  <si>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</si>
  <si>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</si>
  <si>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</si>
  <si>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</si>
  <si>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</si>
  <si>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</si>
  <si>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</si>
  <si>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</si>
  <si>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</si>
  <si>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</si>
  <si>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</si>
  <si>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</si>
  <si>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</si>
  <si>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</si>
  <si>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</si>
  <si>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</si>
  <si>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</si>
  <si>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</si>
  <si>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</si>
  <si>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</si>
  <si>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</si>
  <si>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</si>
  <si>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</si>
  <si>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</si>
  <si>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</si>
  <si>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</si>
  <si>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</si>
  <si>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</si>
  <si>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</si>
  <si>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</si>
  <si>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</si>
  <si>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</si>
  <si>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</si>
  <si>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</si>
  <si>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</si>
  <si>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</si>
  <si>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</si>
  <si>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</si>
  <si>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</si>
  <si>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</si>
  <si>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</si>
  <si>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</si>
  <si>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</si>
  <si>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</si>
  <si>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</si>
  <si>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</si>
  <si>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</si>
  <si>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</si>
  <si>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</si>
  <si>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</si>
  <si>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</si>
  <si>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</si>
  <si>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</si>
  <si>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</si>
  <si>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</si>
  <si>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</si>
  <si>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</si>
  <si>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</si>
  <si>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</si>
  <si>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</si>
  <si>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</si>
  <si>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</si>
  <si>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</si>
  <si>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</si>
  <si>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</si>
  <si>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</si>
  <si>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</si>
  <si>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</si>
  <si>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</si>
  <si>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</si>
  <si>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</si>
  <si>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</si>
  <si>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</si>
  <si>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</si>
  <si>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</si>
  <si>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</si>
  <si>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</si>
  <si>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</si>
  <si>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</si>
  <si>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</si>
  <si>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</si>
  <si>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</si>
  <si>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</si>
  <si>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</si>
  <si>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</si>
  <si>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</si>
  <si>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</si>
  <si>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</si>
  <si>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</si>
  <si>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</si>
  <si>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</si>
  <si>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</si>
  <si>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</si>
  <si>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</si>
  <si>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</si>
  <si>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</si>
  <si>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</si>
  <si>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</si>
  <si>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</si>
  <si>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</si>
  <si>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</si>
  <si>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</si>
  <si>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</si>
  <si>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</si>
  <si>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</si>
  <si>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</si>
  <si>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</si>
  <si>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</si>
  <si>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</si>
  <si>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</si>
  <si>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</si>
  <si>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</si>
  <si>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</si>
  <si>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</si>
  <si>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</si>
  <si>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</si>
  <si>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</si>
  <si>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</si>
  <si>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</si>
  <si>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</si>
  <si>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</si>
  <si>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</si>
  <si>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</si>
  <si>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</si>
  <si>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</si>
  <si>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</si>
  <si>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</si>
  <si>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</si>
  <si>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</si>
  <si>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</si>
  <si>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</si>
  <si>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</si>
  <si>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</si>
  <si>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</si>
  <si>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</si>
  <si>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</si>
  <si>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</si>
  <si>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</si>
  <si>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</si>
  <si>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</si>
  <si>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</si>
  <si>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</si>
  <si>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</si>
  <si>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</si>
  <si>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</si>
  <si>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</si>
  <si>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</si>
  <si>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</si>
  <si>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</si>
  <si>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</si>
  <si>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</si>
  <si>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</si>
  <si>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</si>
  <si>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</si>
  <si>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</si>
  <si>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</si>
  <si>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</si>
  <si>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</si>
  <si>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</si>
  <si>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</si>
  <si>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</si>
  <si>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</si>
  <si>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</si>
  <si>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</si>
  <si>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</si>
  <si>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</si>
  <si>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</si>
  <si>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</si>
  <si>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</si>
  <si>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</si>
  <si>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</si>
  <si>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</si>
  <si>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</si>
  <si>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</si>
  <si>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</si>
  <si>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</si>
  <si>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</si>
  <si>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</si>
  <si>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</si>
  <si>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</si>
  <si>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</si>
  <si>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</si>
  <si>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</si>
  <si>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</si>
  <si>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</si>
  <si>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</si>
  <si>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</si>
  <si>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</si>
  <si>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</si>
  <si>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</si>
  <si>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</si>
  <si>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</si>
  <si>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</si>
  <si>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</si>
  <si>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</si>
  <si>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</si>
  <si>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</si>
  <si>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</si>
  <si>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</si>
  <si>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</si>
  <si>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</si>
  <si>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</si>
  <si>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</si>
  <si>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</si>
  <si>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</si>
  <si>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</si>
  <si>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</si>
  <si>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</si>
  <si>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</si>
  <si>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</si>
  <si>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</si>
  <si>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</si>
  <si>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</si>
  <si>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</si>
  <si>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</si>
  <si>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</si>
  <si>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</si>
  <si>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</si>
  <si>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</si>
  <si>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</si>
  <si>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</si>
  <si>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</si>
  <si>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</si>
  <si>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</si>
  <si>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</si>
  <si>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</si>
  <si>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</si>
  <si>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</si>
  <si>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</si>
  <si>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</si>
  <si>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</si>
  <si>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</si>
  <si>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</si>
  <si>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</si>
  <si>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</si>
  <si>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</si>
  <si>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</si>
  <si>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</si>
  <si>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</si>
  <si>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</si>
  <si>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</si>
  <si>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</si>
  <si>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</si>
  <si>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</si>
  <si>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</si>
  <si>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</si>
  <si>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</si>
  <si>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</si>
  <si>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</si>
  <si>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</si>
  <si>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</si>
  <si>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</si>
  <si>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</si>
  <si>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</si>
  <si>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</si>
  <si>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</si>
  <si>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</si>
  <si>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</si>
  <si>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</si>
  <si>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</si>
  <si>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</si>
  <si>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</si>
  <si>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</si>
  <si>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</si>
  <si>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</si>
  <si>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</si>
  <si>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</si>
  <si>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</si>
  <si>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</si>
  <si>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</si>
  <si>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</si>
  <si>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</si>
  <si>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</si>
  <si>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</si>
  <si>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</si>
  <si>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</si>
  <si>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</si>
  <si>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</si>
  <si>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</si>
  <si>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</si>
  <si>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</si>
  <si>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</si>
  <si>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</si>
  <si>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</si>
  <si>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</si>
  <si>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</si>
  <si>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</si>
  <si>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</si>
  <si>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</si>
  <si>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</si>
  <si>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</si>
  <si>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</si>
  <si>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</si>
  <si>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</si>
  <si>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</si>
  <si>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</si>
  <si>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</si>
  <si>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</si>
  <si>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</si>
  <si>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</si>
  <si>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</si>
  <si>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</si>
  <si>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</si>
  <si>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</si>
  <si>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</si>
  <si>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</si>
  <si>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</si>
  <si>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</si>
  <si>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</si>
  <si>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</si>
  <si>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</si>
  <si>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</si>
  <si>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</si>
  <si>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</si>
  <si>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</si>
  <si>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</si>
  <si>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</si>
  <si>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</si>
  <si>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</si>
  <si>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</si>
  <si>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</si>
  <si>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</si>
  <si>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</si>
  <si>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</si>
  <si>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</si>
  <si>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</si>
  <si>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</si>
  <si>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</si>
  <si>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</si>
  <si>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</si>
  <si>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</si>
  <si>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</si>
  <si>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</si>
  <si>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</si>
  <si>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</si>
  <si>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</si>
  <si>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</si>
  <si>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</si>
  <si>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</si>
  <si>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</si>
  <si>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</si>
  <si>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</si>
  <si>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</si>
  <si>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</si>
  <si>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</si>
  <si>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</si>
  <si>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</si>
  <si>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</si>
  <si>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</si>
  <si>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</si>
  <si>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</si>
  <si>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</si>
  <si>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</si>
  <si>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</si>
  <si>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</si>
  <si>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</si>
  <si>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</si>
  <si>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</si>
  <si>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</si>
  <si>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</si>
  <si>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</si>
  <si>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</si>
  <si>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</si>
  <si>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</si>
  <si>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</si>
  <si>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</si>
  <si>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</si>
  <si>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</si>
  <si>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</si>
  <si>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</si>
  <si>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</si>
  <si>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</si>
  <si>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</si>
  <si>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</si>
  <si>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</si>
  <si>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</si>
  <si>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</si>
  <si>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</si>
  <si>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</si>
  <si>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</si>
  <si>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</si>
  <si>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</si>
  <si>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</si>
  <si>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</si>
  <si>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</si>
  <si>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</si>
  <si>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</si>
  <si>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</si>
  <si>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</si>
  <si>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</si>
  <si>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</si>
  <si>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</si>
  <si>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</si>
  <si>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</si>
  <si>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</si>
  <si>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</si>
  <si>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</si>
  <si>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</si>
  <si>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</si>
  <si>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</si>
  <si>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</si>
  <si>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</si>
  <si>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</si>
  <si>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</si>
  <si>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</si>
  <si>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</si>
  <si>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</si>
  <si>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</si>
  <si>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</si>
  <si>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</si>
  <si>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</si>
  <si>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</si>
  <si>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</si>
  <si>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</si>
  <si>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</si>
  <si>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</si>
  <si>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</si>
  <si>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</si>
  <si>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</si>
  <si>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</si>
  <si>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</si>
  <si>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</si>
  <si>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</si>
  <si>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</si>
  <si>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</si>
  <si>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</si>
  <si>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</si>
  <si>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</si>
  <si>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</si>
  <si>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</si>
  <si>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</si>
  <si>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</si>
  <si>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</si>
  <si>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</si>
  <si>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</si>
  <si>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</si>
  <si>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</si>
  <si>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</si>
  <si>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</si>
  <si>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</si>
  <si>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</si>
  <si>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</si>
  <si>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</si>
  <si>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</si>
  <si>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</si>
  <si>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</si>
  <si>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</si>
  <si>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</si>
  <si>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</si>
  <si>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</si>
  <si>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</si>
  <si>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</si>
  <si>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</si>
  <si>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</si>
  <si>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</si>
  <si>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</si>
  <si>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</si>
  <si>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</si>
  <si>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</si>
  <si>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</si>
  <si>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</si>
  <si>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</si>
  <si>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</si>
  <si>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</si>
  <si>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</si>
  <si>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</si>
  <si>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</si>
  <si>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</si>
  <si>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</si>
  <si>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</si>
  <si>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</si>
  <si>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</si>
  <si>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</si>
  <si>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</si>
  <si>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</si>
  <si>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</si>
  <si>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</si>
  <si>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</si>
  <si>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</si>
  <si>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</si>
  <si>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</si>
  <si>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</si>
  <si>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</si>
  <si>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</si>
  <si>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</si>
  <si>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</si>
  <si>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</si>
  <si>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</si>
  <si>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</si>
  <si>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</si>
  <si>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</si>
  <si>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</si>
  <si>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</si>
  <si>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</si>
  <si>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</si>
  <si>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</si>
  <si>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</si>
  <si>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</si>
  <si>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</si>
  <si>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</si>
  <si>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</si>
  <si>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</si>
  <si>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</si>
  <si>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</si>
  <si>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</si>
  <si>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</si>
  <si>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</si>
  <si>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</si>
  <si>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</si>
  <si>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</si>
  <si>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</si>
  <si>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</si>
  <si>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</si>
  <si>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</si>
  <si>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</si>
  <si>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</si>
  <si>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</si>
  <si>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</si>
  <si>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</si>
  <si>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</si>
  <si>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</si>
  <si>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</si>
  <si>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</si>
  <si>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</si>
  <si>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</si>
  <si>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</si>
  <si>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</si>
  <si>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</si>
  <si>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</si>
  <si>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</si>
  <si>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</si>
  <si>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</si>
  <si>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</si>
  <si>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</si>
  <si>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</si>
  <si>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</si>
  <si>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</si>
  <si>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</si>
  <si>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</si>
  <si>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</si>
  <si>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</si>
  <si>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</si>
  <si>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</si>
  <si>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</si>
  <si>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</si>
  <si>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</si>
  <si>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</si>
  <si>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</si>
  <si>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</si>
  <si>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</si>
  <si>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</si>
  <si>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</si>
  <si>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</si>
  <si>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</si>
  <si>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</si>
  <si>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</si>
  <si>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</si>
  <si>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</si>
  <si>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</si>
  <si>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</si>
  <si>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</si>
  <si>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</si>
  <si>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</si>
  <si>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</si>
  <si>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</si>
  <si>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</si>
  <si>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</si>
  <si>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</si>
  <si>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</si>
  <si>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</si>
  <si>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</si>
  <si>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</si>
  <si>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</si>
  <si>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</si>
  <si>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</si>
  <si>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</si>
  <si>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</si>
  <si>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</si>
  <si>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</si>
  <si>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</si>
  <si>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</si>
  <si>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</si>
  <si>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</si>
  <si>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</si>
  <si>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</si>
  <si>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</si>
  <si>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</si>
  <si>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</si>
  <si>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</si>
  <si>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</si>
  <si>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</si>
  <si>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</si>
  <si>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</si>
  <si>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</si>
  <si>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</si>
  <si>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</si>
  <si>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</si>
  <si>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</si>
  <si>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</si>
  <si>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</si>
  <si>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</si>
  <si>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</si>
  <si>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</si>
  <si>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</si>
  <si>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</si>
  <si>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</si>
  <si>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</si>
  <si>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</si>
  <si>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</si>
  <si>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</si>
  <si>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</si>
  <si>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</si>
  <si>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</si>
  <si>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</si>
  <si>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</si>
  <si>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</si>
  <si>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</si>
  <si>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</si>
  <si>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</si>
  <si>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</si>
  <si>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</si>
  <si>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</si>
  <si>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</si>
  <si>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</si>
  <si>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</si>
  <si>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</si>
  <si>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</si>
  <si>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</si>
  <si>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</si>
  <si>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</si>
  <si>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</si>
  <si>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</si>
  <si>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</si>
  <si>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</si>
  <si>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</si>
  <si>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</si>
  <si>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</si>
  <si>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</si>
  <si>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</si>
  <si>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</si>
  <si>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</si>
  <si>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</si>
  <si>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</si>
  <si>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</si>
  <si>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</si>
  <si>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</si>
  <si>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</si>
  <si>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</si>
  <si>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</si>
  <si>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</si>
  <si>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</si>
  <si>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</si>
  <si>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</si>
  <si>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</si>
  <si>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</si>
  <si>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</si>
  <si>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</si>
  <si>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</si>
  <si>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</si>
  <si>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</si>
  <si>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</si>
  <si>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</si>
  <si>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</si>
  <si>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</si>
  <si>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</si>
  <si>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</si>
  <si>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</si>
  <si>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</si>
  <si>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</si>
  <si>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</si>
  <si>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</si>
  <si>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</si>
  <si>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</si>
  <si>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</si>
  <si>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</si>
  <si>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</si>
  <si>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</si>
  <si>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</si>
  <si>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</si>
  <si>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</si>
  <si>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</si>
  <si>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</si>
  <si>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</si>
  <si>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</si>
  <si>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</si>
  <si>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</si>
  <si>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</si>
  <si>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</si>
  <si>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</si>
  <si>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</si>
  <si>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</si>
  <si>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</si>
  <si>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</si>
  <si>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</si>
  <si>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</si>
  <si>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</si>
  <si>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</si>
  <si>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</si>
  <si>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</si>
  <si>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</si>
  <si>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</si>
  <si>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</si>
  <si>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</si>
  <si>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</si>
  <si>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</si>
  <si>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</si>
  <si>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</si>
  <si>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</si>
  <si>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</si>
  <si>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</si>
  <si>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</si>
  <si>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</si>
  <si>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</si>
  <si>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</si>
  <si>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</si>
  <si>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</si>
  <si>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</si>
  <si>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</si>
  <si>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</si>
  <si>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</si>
  <si>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</si>
  <si>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</si>
  <si>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</si>
  <si>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</si>
  <si>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</si>
  <si>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</si>
  <si>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</si>
  <si>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</si>
  <si>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</si>
  <si>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</si>
  <si>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</si>
  <si>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</si>
  <si>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</si>
  <si>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</si>
  <si>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</si>
  <si>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</si>
  <si>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</si>
  <si>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</si>
  <si>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</si>
  <si>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</si>
  <si>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</si>
  <si>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</si>
  <si>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</si>
  <si>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</si>
  <si>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</si>
  <si>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</si>
  <si>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</si>
  <si>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</si>
  <si>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</si>
  <si>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</si>
  <si>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</si>
  <si>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</si>
  <si>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</si>
  <si>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</si>
  <si>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</si>
  <si>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</si>
  <si>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</si>
  <si>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</si>
  <si>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</si>
  <si>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</si>
  <si>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</si>
  <si>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</si>
  <si>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</si>
  <si>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</si>
  <si>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</si>
  <si>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</si>
  <si>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</si>
  <si>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</si>
  <si>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</si>
  <si>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</si>
  <si>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</si>
  <si>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</si>
  <si>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</si>
  <si>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</si>
  <si>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</si>
  <si>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</si>
  <si>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</si>
  <si>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</si>
  <si>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</si>
  <si>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</si>
  <si>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</si>
  <si>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</si>
  <si>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</si>
  <si>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</si>
  <si>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</si>
  <si>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</si>
  <si>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</si>
  <si>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</si>
  <si>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</si>
  <si>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</si>
  <si>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</si>
  <si>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</si>
  <si>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</si>
  <si>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</si>
  <si>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</si>
  <si>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</si>
  <si>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</si>
  <si>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</si>
  <si>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</si>
  <si>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</si>
  <si>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</si>
  <si>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</si>
  <si>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</si>
  <si>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</si>
  <si>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</si>
  <si>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</si>
  <si>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</si>
  <si>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</si>
  <si>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</si>
  <si>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</si>
  <si>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</si>
  <si>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</si>
  <si>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</si>
  <si>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</si>
  <si>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</si>
  <si>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</si>
  <si>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</si>
  <si>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</si>
  <si>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</si>
  <si>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</si>
  <si>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</si>
  <si>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</si>
  <si>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</si>
  <si>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</si>
  <si>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</si>
  <si>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</si>
  <si>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</si>
  <si>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</si>
  <si>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</si>
  <si>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</si>
  <si>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</si>
  <si>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</si>
  <si>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</si>
  <si>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</si>
  <si>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</si>
  <si>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</si>
  <si>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</si>
  <si>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</si>
  <si>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</si>
  <si>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</si>
  <si>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</si>
  <si>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</si>
  <si>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</si>
  <si>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</si>
  <si>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</si>
  <si>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</si>
  <si>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</si>
  <si>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</si>
  <si>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</si>
  <si>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</si>
  <si>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</si>
  <si>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</si>
  <si>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</si>
  <si>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</si>
  <si>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</si>
  <si>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</si>
  <si>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</si>
  <si>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</si>
  <si>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</si>
  <si>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</si>
  <si>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</si>
  <si>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</si>
  <si>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</si>
  <si>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</si>
  <si>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</si>
  <si>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</si>
  <si>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</si>
  <si>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</si>
  <si>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</si>
  <si>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</si>
  <si>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</si>
  <si>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</si>
  <si>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</si>
  <si>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</si>
  <si>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</si>
  <si>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</si>
  <si>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</si>
  <si>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</si>
  <si>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</si>
  <si>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</si>
  <si>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</si>
  <si>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</si>
  <si>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</si>
  <si>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</si>
  <si>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</si>
  <si>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</si>
  <si>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</si>
  <si>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</si>
  <si>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</si>
  <si>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</si>
  <si>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</si>
  <si>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</si>
  <si>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</si>
  <si>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</si>
  <si>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</si>
  <si>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</si>
  <si>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</si>
  <si>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</si>
  <si>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</si>
  <si>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</si>
  <si>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</si>
  <si>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</si>
  <si>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</si>
  <si>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</si>
  <si>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</si>
  <si>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</si>
  <si>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</si>
  <si>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</si>
  <si>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</si>
  <si>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</si>
  <si>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</si>
  <si>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</si>
  <si>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</si>
  <si>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</si>
  <si>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</si>
  <si>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</si>
  <si>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</si>
  <si>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</si>
  <si>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</si>
  <si>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</si>
  <si>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</si>
  <si>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</si>
  <si>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</si>
  <si>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</si>
  <si>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</si>
  <si>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</si>
  <si>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</si>
  <si>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</si>
  <si>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</si>
  <si>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</si>
  <si>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</si>
  <si>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</si>
  <si>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</si>
  <si>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</si>
  <si>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</si>
  <si>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</si>
  <si>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</si>
  <si>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</si>
  <si>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</si>
  <si>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</si>
  <si>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</si>
  <si>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</si>
  <si>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</si>
  <si>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</si>
  <si>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</si>
  <si>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</si>
  <si>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</si>
  <si>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</si>
  <si>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</si>
  <si>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</si>
  <si>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</si>
  <si>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</si>
  <si>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</si>
  <si>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</si>
  <si>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</si>
  <si>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</si>
  <si>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</si>
  <si>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</si>
  <si>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</si>
  <si>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</si>
  <si>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</si>
  <si>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</si>
  <si>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</si>
  <si>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</si>
  <si>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</si>
  <si>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</si>
  <si>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</si>
  <si>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</si>
  <si>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</si>
  <si>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</si>
  <si>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</si>
  <si>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</si>
  <si>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</si>
  <si>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</si>
  <si>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</si>
  <si>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</si>
  <si>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</si>
  <si>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</si>
  <si>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</si>
  <si>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</si>
  <si>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</si>
  <si>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</si>
  <si>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</si>
  <si>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</si>
  <si>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</si>
  <si>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</si>
  <si>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</si>
  <si>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</si>
  <si>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</si>
  <si>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</si>
  <si>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</si>
  <si>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</si>
  <si>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</si>
  <si>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</si>
  <si>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</si>
  <si>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</si>
  <si>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</si>
  <si>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</si>
  <si>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</si>
  <si>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</si>
  <si>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</si>
  <si>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</si>
  <si>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</si>
  <si>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</si>
  <si>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</si>
  <si>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</si>
  <si>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</si>
  <si>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</si>
  <si>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</si>
  <si>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</si>
  <si>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</si>
  <si>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</si>
  <si>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</si>
  <si>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</si>
  <si>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</si>
  <si>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</si>
  <si>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</si>
  <si>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</si>
  <si>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</si>
  <si>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</si>
  <si>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</si>
  <si>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</si>
  <si>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</si>
  <si>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</si>
  <si>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</si>
  <si>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</si>
  <si>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</si>
  <si>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</si>
  <si>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</si>
  <si>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</si>
  <si>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</si>
  <si>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</si>
  <si>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</si>
  <si>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</si>
  <si>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</si>
  <si>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</si>
  <si>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</si>
  <si>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</si>
  <si>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</si>
  <si>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</si>
  <si>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</si>
  <si>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</si>
  <si>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</si>
  <si>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</si>
  <si>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</si>
  <si>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</si>
  <si>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</si>
  <si>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</si>
  <si>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</si>
  <si>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</si>
  <si>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</si>
  <si>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</si>
  <si>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</si>
  <si>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</si>
  <si>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</si>
  <si>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</si>
  <si>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</si>
  <si>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</si>
  <si>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</si>
  <si>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</si>
  <si>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</si>
  <si>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</si>
  <si>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</si>
  <si>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</si>
  <si>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</si>
  <si>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</si>
  <si>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</si>
  <si>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</si>
  <si>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</si>
  <si>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</si>
  <si>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</si>
  <si>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</si>
  <si>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</si>
  <si>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</si>
  <si>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</si>
  <si>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</si>
  <si>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</si>
  <si>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</si>
  <si>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</si>
  <si>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</si>
  <si>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</si>
  <si>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</si>
  <si>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</si>
  <si>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</si>
  <si>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</si>
  <si>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</si>
  <si>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</si>
  <si>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</si>
  <si>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</si>
  <si>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</si>
  <si>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</si>
  <si>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</si>
  <si>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</si>
  <si>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</si>
  <si>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</si>
  <si>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</si>
  <si>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</si>
  <si>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</si>
  <si>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</si>
  <si>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</si>
  <si>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</si>
  <si>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</si>
  <si>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</si>
  <si>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</si>
  <si>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</si>
  <si>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</si>
  <si>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</si>
  <si>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</si>
  <si>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</si>
  <si>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</si>
  <si>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</si>
  <si>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</si>
  <si>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</si>
  <si>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</si>
  <si>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</si>
  <si>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</si>
  <si>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</si>
  <si>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</si>
  <si>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</si>
  <si>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</si>
  <si>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</si>
  <si>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</si>
  <si>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</si>
  <si>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</si>
  <si>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</si>
  <si>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</si>
  <si>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</si>
  <si>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</si>
  <si>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</si>
  <si>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</si>
  <si>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</si>
  <si>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</si>
  <si>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</si>
  <si>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</si>
  <si>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</si>
  <si>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</si>
  <si>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</si>
  <si>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</si>
  <si>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</si>
  <si>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</si>
  <si>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</si>
  <si>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</si>
  <si>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</si>
  <si>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</si>
  <si>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</si>
  <si>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</si>
  <si>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</si>
  <si>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</si>
  <si>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</si>
  <si>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</si>
  <si>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</si>
  <si>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</si>
  <si>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</si>
  <si>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</si>
  <si>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</si>
  <si>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</si>
  <si>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</si>
  <si>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</si>
  <si>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</si>
  <si>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</si>
  <si>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</si>
  <si>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</si>
  <si>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</si>
  <si>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</si>
  <si>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</si>
  <si>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</si>
  <si>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</si>
  <si>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</si>
  <si>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</si>
  <si>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</si>
  <si>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</si>
  <si>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</si>
  <si>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</si>
  <si>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</si>
  <si>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</si>
  <si>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</si>
  <si>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</si>
  <si>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</si>
  <si>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</si>
  <si>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</si>
  <si>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</si>
  <si>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</si>
  <si>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</si>
  <si>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</si>
  <si>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</si>
  <si>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</si>
  <si>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</si>
  <si>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</si>
  <si>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</si>
  <si>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</si>
  <si>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</si>
  <si>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</si>
  <si>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</si>
  <si>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</si>
  <si>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</si>
  <si>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</si>
  <si>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</si>
  <si>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</si>
  <si>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</si>
  <si>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</si>
  <si>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</si>
  <si>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</si>
  <si>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</si>
  <si>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</si>
  <si>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</si>
  <si>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</si>
  <si>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</si>
  <si>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</si>
  <si>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</si>
  <si>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</si>
  <si>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</si>
  <si>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</si>
  <si>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</si>
  <si>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</si>
  <si>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</si>
  <si>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</si>
  <si>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</si>
  <si>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</si>
  <si>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</si>
  <si>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</si>
  <si>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</si>
  <si>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</si>
  <si>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</si>
  <si>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</si>
  <si>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</si>
  <si>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</si>
  <si>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</si>
  <si>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</si>
  <si>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</si>
  <si>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</si>
  <si>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</si>
  <si>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</si>
  <si>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</si>
  <si>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</si>
  <si>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</si>
  <si>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</si>
  <si>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</si>
  <si>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</si>
  <si>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</si>
  <si>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</si>
  <si>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</si>
  <si>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</si>
  <si>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</si>
  <si>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</si>
  <si>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</si>
  <si>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</si>
  <si>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</si>
  <si>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</si>
  <si>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</si>
  <si>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</si>
  <si>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</si>
  <si>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</si>
  <si>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</si>
  <si>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</si>
  <si>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</si>
  <si>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</si>
  <si>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</si>
  <si>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</si>
  <si>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</si>
  <si>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</si>
  <si>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</si>
  <si>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</si>
  <si>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</si>
  <si>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</si>
  <si>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</si>
  <si>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</si>
  <si>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</si>
  <si>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</si>
  <si>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</si>
  <si>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</si>
  <si>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</si>
  <si>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</si>
  <si>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</si>
  <si>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</si>
  <si>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</si>
  <si>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</si>
  <si>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</si>
  <si>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</si>
  <si>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</si>
  <si>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</si>
  <si>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</si>
  <si>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</si>
  <si>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</si>
  <si>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</si>
  <si>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</si>
  <si>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</si>
  <si>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</si>
  <si>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</si>
  <si>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</si>
  <si>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</si>
  <si>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</si>
  <si>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</si>
  <si>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</si>
  <si>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</si>
  <si>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</si>
  <si>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</si>
  <si>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</si>
  <si>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</si>
  <si>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</si>
  <si>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</si>
  <si>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</si>
  <si>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</si>
  <si>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</si>
  <si>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</si>
  <si>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</si>
  <si>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</si>
  <si>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</si>
  <si>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</si>
  <si>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</si>
  <si>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</si>
  <si>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</si>
  <si>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</si>
  <si>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</si>
  <si>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</si>
  <si>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</si>
  <si>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</si>
  <si>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</si>
  <si>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</si>
  <si>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</si>
  <si>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</si>
  <si>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</si>
  <si>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</si>
  <si>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</si>
  <si>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</si>
  <si>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</si>
  <si>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</si>
  <si>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</si>
  <si>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</si>
  <si>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</si>
  <si>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</si>
  <si>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</si>
  <si>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</si>
  <si>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</si>
  <si>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</si>
  <si>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</si>
  <si>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</si>
  <si>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</si>
  <si>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</si>
  <si>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</si>
  <si>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</si>
  <si>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</si>
  <si>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</si>
  <si>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</si>
  <si>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</si>
  <si>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</si>
  <si>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</si>
  <si>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</si>
  <si>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</si>
  <si>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</si>
  <si>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</si>
  <si>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</si>
  <si>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</si>
  <si>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</si>
  <si>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</si>
  <si>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</si>
  <si>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</si>
  <si>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</si>
  <si>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</si>
  <si>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</si>
  <si>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</si>
  <si>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</si>
  <si>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</si>
  <si>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</si>
  <si>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</si>
  <si>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</si>
  <si>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</si>
  <si>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</si>
  <si>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</si>
  <si>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</si>
  <si>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</si>
  <si>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</si>
  <si>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</si>
  <si>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</si>
  <si>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</si>
  <si>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</si>
  <si>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</si>
  <si>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</si>
  <si>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</si>
  <si>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</si>
  <si>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</si>
  <si>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</si>
  <si>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</si>
  <si>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</si>
  <si>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</si>
  <si>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</si>
  <si>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</si>
  <si>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</si>
  <si>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</si>
  <si>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</si>
  <si>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</si>
  <si>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</si>
  <si>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</si>
  <si>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</si>
  <si>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</si>
  <si>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</si>
  <si>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</si>
  <si>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</si>
  <si>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</si>
  <si>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</si>
  <si>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</si>
  <si>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</si>
  <si>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</si>
  <si>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</si>
  <si>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</si>
  <si>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</si>
  <si>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</si>
  <si>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</si>
  <si>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</si>
  <si>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</si>
  <si>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</si>
  <si>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</si>
  <si>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</si>
  <si>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</si>
  <si>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</si>
  <si>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</si>
  <si>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</si>
  <si>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</si>
  <si>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</si>
  <si>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</si>
  <si>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</si>
  <si>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</si>
  <si>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</si>
  <si>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</si>
  <si>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</si>
  <si>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</si>
  <si>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</si>
  <si>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</si>
  <si>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</si>
  <si>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</si>
  <si>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</si>
  <si>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</si>
  <si>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</si>
  <si>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</si>
  <si>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</si>
  <si>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</si>
  <si>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</si>
  <si>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</si>
  <si>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</si>
  <si>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</si>
  <si>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</si>
  <si>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</si>
  <si>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</si>
  <si>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</si>
  <si>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</si>
  <si>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</si>
  <si>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</si>
  <si>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</si>
  <si>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</si>
  <si>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</si>
  <si>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</si>
  <si>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</si>
  <si>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</si>
  <si>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</si>
  <si>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</si>
  <si>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</si>
  <si>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</si>
  <si>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</si>
  <si>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</si>
  <si>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</si>
  <si>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</si>
  <si>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</si>
  <si>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</si>
  <si>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</si>
  <si>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</si>
  <si>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</si>
  <si>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</si>
  <si>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</si>
  <si>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</si>
  <si>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</si>
  <si>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</si>
  <si>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</si>
  <si>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</si>
  <si>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</si>
  <si>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</si>
  <si>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</si>
  <si>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</si>
  <si>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</si>
  <si>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</si>
  <si>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</si>
  <si>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</si>
  <si>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</si>
  <si>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</si>
  <si>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</si>
  <si>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</si>
  <si>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</si>
  <si>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</si>
  <si>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</si>
  <si>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</si>
  <si>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</si>
  <si>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</si>
  <si>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</si>
  <si>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</si>
  <si>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</si>
  <si>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</si>
  <si>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</si>
  <si>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</si>
  <si>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</si>
  <si>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</si>
  <si>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</si>
  <si>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</si>
  <si>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</si>
  <si>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</si>
  <si>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</si>
  <si>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</si>
  <si>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</si>
  <si>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</si>
  <si>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</si>
  <si>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</si>
  <si>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</si>
  <si>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</si>
  <si>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</si>
  <si>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</si>
  <si>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</si>
  <si>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</si>
  <si>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</si>
  <si>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</si>
  <si>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</si>
  <si>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</si>
  <si>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</si>
  <si>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</si>
  <si>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</si>
  <si>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</si>
  <si>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</si>
  <si>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</si>
  <si>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</si>
  <si>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</si>
  <si>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</si>
  <si>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</si>
  <si>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</si>
  <si>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</si>
  <si>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</si>
  <si>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</si>
  <si>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</si>
  <si>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</si>
  <si>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</si>
  <si>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</si>
  <si>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</si>
  <si>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</si>
  <si>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</si>
  <si>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</si>
  <si>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</si>
  <si>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</si>
  <si>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</si>
  <si>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</si>
  <si>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</si>
  <si>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</si>
  <si>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</si>
  <si>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</si>
  <si>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</si>
  <si>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</si>
  <si>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</si>
  <si>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</si>
  <si>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</si>
  <si>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</si>
  <si>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</si>
  <si>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</si>
  <si>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</si>
  <si>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</si>
  <si>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</si>
  <si>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</si>
  <si>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</si>
  <si>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</si>
  <si>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</si>
  <si>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</si>
  <si>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</si>
  <si>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</si>
  <si>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</si>
  <si>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</si>
  <si>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</si>
  <si>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</si>
  <si>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</si>
  <si>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</si>
  <si>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</si>
  <si>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</si>
  <si>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</si>
  <si>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</si>
  <si>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</si>
  <si>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</si>
  <si>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</si>
  <si>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</si>
  <si>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</si>
  <si>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</si>
  <si>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</si>
  <si>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</si>
  <si>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</si>
  <si>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</si>
  <si>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</si>
  <si>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</si>
  <si>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</si>
  <si>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</si>
  <si>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</si>
  <si>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</si>
  <si>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</si>
  <si>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</si>
  <si>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</si>
  <si>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</si>
  <si>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</si>
  <si>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</si>
  <si>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</si>
  <si>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</si>
  <si>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</si>
  <si>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</si>
  <si>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</si>
  <si>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</si>
  <si>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</si>
  <si>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</si>
  <si>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</si>
  <si>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</si>
  <si>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</si>
  <si>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</si>
  <si>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</si>
  <si>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</si>
  <si>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</si>
  <si>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</si>
  <si>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</si>
  <si>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</si>
  <si>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</si>
  <si>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</si>
  <si>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</si>
  <si>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</si>
  <si>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</si>
  <si>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</si>
  <si>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</si>
  <si>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</si>
  <si>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</si>
  <si>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</si>
  <si>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</si>
  <si>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</si>
  <si>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</si>
  <si>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</si>
  <si>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</si>
  <si>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</si>
  <si>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</si>
  <si>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</si>
  <si>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</si>
  <si>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</si>
  <si>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</si>
  <si>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</si>
  <si>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</si>
  <si>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</si>
  <si>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</si>
  <si>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</si>
  <si>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</si>
  <si>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</si>
  <si>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</si>
  <si>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</si>
  <si>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</si>
  <si>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</si>
  <si>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</si>
  <si>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</si>
  <si>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</si>
  <si>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</si>
  <si>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</si>
  <si>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</si>
  <si>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</si>
  <si>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</si>
  <si>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</si>
  <si>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</si>
  <si>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</si>
  <si>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</si>
  <si>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</si>
  <si>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</si>
  <si>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</si>
  <si>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</si>
  <si>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</si>
  <si>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</si>
  <si>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</si>
  <si>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</si>
  <si>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</si>
  <si>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</si>
  <si>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</si>
  <si>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</si>
  <si>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</si>
  <si>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</si>
  <si>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</si>
  <si>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</si>
  <si>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</si>
  <si>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</si>
  <si>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</si>
  <si>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</si>
  <si>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</si>
  <si>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</si>
  <si>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</si>
  <si>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</si>
  <si>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</si>
  <si>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</si>
  <si>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</si>
  <si>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</si>
  <si>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</si>
  <si>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</si>
  <si>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</si>
  <si>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</si>
  <si>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</si>
  <si>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</si>
  <si>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</si>
  <si>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</si>
  <si>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</si>
  <si>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</si>
  <si>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</si>
  <si>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</si>
  <si>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</si>
  <si>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</si>
  <si>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</si>
  <si>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</si>
  <si>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</si>
  <si>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</si>
  <si>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</si>
  <si>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</si>
  <si>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</si>
  <si>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</si>
  <si>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</si>
  <si>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</si>
  <si>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</si>
  <si>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</si>
  <si>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</si>
  <si>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</si>
  <si>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</si>
  <si>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</si>
  <si>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</si>
  <si>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</si>
  <si>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</si>
  <si>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</si>
  <si>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</si>
  <si>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</si>
  <si>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</si>
  <si>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</si>
  <si>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</si>
  <si>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</si>
  <si>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</si>
  <si>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</si>
  <si>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</si>
  <si>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</si>
  <si>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</si>
  <si>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</si>
  <si>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</si>
  <si>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</si>
  <si>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</si>
  <si>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</si>
  <si>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</si>
  <si>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</si>
  <si>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</si>
  <si>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</si>
  <si>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</si>
  <si>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</si>
  <si>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</si>
  <si>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</si>
  <si>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</si>
  <si>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</si>
  <si>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</si>
  <si>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</si>
  <si>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</si>
  <si>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</si>
  <si>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</si>
  <si>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</si>
  <si>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</si>
  <si>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</si>
  <si>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</si>
  <si>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</si>
  <si>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</si>
  <si>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</si>
  <si>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</si>
  <si>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</si>
  <si>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</si>
  <si>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</si>
  <si>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</si>
  <si>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</si>
  <si>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</si>
  <si>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</si>
  <si>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</si>
  <si>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</si>
  <si>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</si>
  <si>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</si>
  <si>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</si>
  <si>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</si>
  <si>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</si>
  <si>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</si>
  <si>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</si>
  <si>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</si>
  <si>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</si>
  <si>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</si>
  <si>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</si>
  <si>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</si>
  <si>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</si>
  <si>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</si>
  <si>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</si>
  <si>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</si>
  <si>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</si>
  <si>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</si>
  <si>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</si>
  <si>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</si>
  <si>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</si>
  <si>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</si>
  <si>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</si>
  <si>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</si>
  <si>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</si>
  <si>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</si>
  <si>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</si>
  <si>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</si>
  <si>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</si>
  <si>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</si>
  <si>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</si>
  <si>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</si>
  <si>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</si>
  <si>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</si>
  <si>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</si>
  <si>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</si>
  <si>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</si>
  <si>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</si>
  <si>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</si>
  <si>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</si>
  <si>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</si>
  <si>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</si>
  <si>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</si>
  <si>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</si>
  <si>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</si>
  <si>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</si>
  <si>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</si>
  <si>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</si>
  <si>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</si>
  <si>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</si>
  <si>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</si>
  <si>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</si>
  <si>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</si>
  <si>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</si>
  <si>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</si>
  <si>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</si>
  <si>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</si>
  <si>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</si>
  <si>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</si>
  <si>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</si>
  <si>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</si>
  <si>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</si>
  <si>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</si>
  <si>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</si>
  <si>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</si>
  <si>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</si>
  <si>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</si>
  <si>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</si>
  <si>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</si>
  <si>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</si>
  <si>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</si>
  <si>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</si>
  <si>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</si>
  <si>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</si>
  <si>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</si>
  <si>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</si>
  <si>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</si>
  <si>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</si>
  <si>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</si>
  <si>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</si>
  <si>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</si>
  <si>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</si>
  <si>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</si>
  <si>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</si>
  <si>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</si>
  <si>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</si>
  <si>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</si>
  <si>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</si>
  <si>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</si>
  <si>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</si>
  <si>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</si>
  <si>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</si>
  <si>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</si>
  <si>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</si>
  <si>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</si>
  <si>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</si>
  <si>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</si>
  <si>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</si>
  <si>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</si>
  <si>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</si>
  <si>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</si>
  <si>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</si>
  <si>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</si>
  <si>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</si>
  <si>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</si>
  <si>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</si>
  <si>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</si>
  <si>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</si>
  <si>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</si>
  <si>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</si>
  <si>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</si>
  <si>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</si>
  <si>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</si>
  <si>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</si>
  <si>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</si>
  <si>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</si>
  <si>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</si>
  <si>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</si>
  <si>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</si>
  <si>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</si>
  <si>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</si>
  <si>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</si>
  <si>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</si>
  <si>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</si>
  <si>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</si>
  <si>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</si>
  <si>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</si>
  <si>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</si>
  <si>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</si>
  <si>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</si>
  <si>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</si>
  <si>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</si>
  <si>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</si>
  <si>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</si>
  <si>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</si>
  <si>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</si>
  <si>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</si>
  <si>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</si>
  <si>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</si>
  <si>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</si>
  <si>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</si>
  <si>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</si>
  <si>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</si>
  <si>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</si>
  <si>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</si>
  <si>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</si>
  <si>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</si>
  <si>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</si>
  <si>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</si>
  <si>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</si>
  <si>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</si>
  <si>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</si>
  <si>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</si>
  <si>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</si>
  <si>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</si>
  <si>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</si>
  <si>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</si>
  <si>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</si>
  <si>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</si>
  <si>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</si>
  <si>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</si>
  <si>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</si>
  <si>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</si>
  <si>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</si>
  <si>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</si>
  <si>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</si>
  <si>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</si>
  <si>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</si>
  <si>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</si>
  <si>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</si>
  <si>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</si>
  <si>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</si>
  <si>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</si>
  <si>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</si>
  <si>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</si>
  <si>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</si>
  <si>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</si>
  <si>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</si>
  <si>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</si>
  <si>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</si>
  <si>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</si>
  <si>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</si>
  <si>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</si>
  <si>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</si>
  <si>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</si>
  <si>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</si>
  <si>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</si>
  <si>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</si>
  <si>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</si>
  <si>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</si>
  <si>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</si>
  <si>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</si>
  <si>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</si>
  <si>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</si>
  <si>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</si>
  <si>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</si>
  <si>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</si>
  <si>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</si>
  <si>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</si>
  <si>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</si>
  <si>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</si>
  <si>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</si>
  <si>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</si>
  <si>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</si>
  <si>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</si>
  <si>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</si>
  <si>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</si>
  <si>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</si>
  <si>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</si>
  <si>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</si>
  <si>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</si>
  <si>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</si>
  <si>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</si>
  <si>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</si>
  <si>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</si>
  <si>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</si>
  <si>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</si>
  <si>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</si>
  <si>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</si>
  <si>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</si>
  <si>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</si>
  <si>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</si>
  <si>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</si>
  <si>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</si>
  <si>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</si>
  <si>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</si>
  <si>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</si>
  <si>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</si>
  <si>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</si>
  <si>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</si>
  <si>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</si>
  <si>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</si>
  <si>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</si>
  <si>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</si>
  <si>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</si>
  <si>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</si>
  <si>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</si>
  <si>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</si>
  <si>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</si>
  <si>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</si>
  <si>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</si>
  <si>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</si>
  <si>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</si>
  <si>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</si>
  <si>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</si>
  <si>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</si>
  <si>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</si>
  <si>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</si>
  <si>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</si>
  <si>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</si>
  <si>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</si>
  <si>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</si>
  <si>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</si>
  <si>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</si>
  <si>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</si>
  <si>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</si>
  <si>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</si>
  <si>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</si>
  <si>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</si>
  <si>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</si>
  <si>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</si>
  <si>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</si>
  <si>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</si>
  <si>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</si>
  <si>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</si>
  <si>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</si>
  <si>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</si>
  <si>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</si>
  <si>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</si>
  <si>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</si>
  <si>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</si>
  <si>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</si>
  <si>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</si>
  <si>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</si>
  <si>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</si>
  <si>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</si>
  <si>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</si>
  <si>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</si>
  <si>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</si>
  <si>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</si>
  <si>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</si>
  <si>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</si>
  <si>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</si>
  <si>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</si>
  <si>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</si>
  <si>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</si>
  <si>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</si>
  <si>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</si>
  <si>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</si>
  <si>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</si>
  <si>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</si>
  <si>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</si>
  <si>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</si>
  <si>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</si>
  <si>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</si>
  <si>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</si>
  <si>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</si>
  <si>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</si>
  <si>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</si>
  <si>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</si>
  <si>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</si>
  <si>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</si>
  <si>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</si>
  <si>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</si>
  <si>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</si>
  <si>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</si>
  <si>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</si>
  <si>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</si>
  <si>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</si>
  <si>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</si>
  <si>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</si>
  <si>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</si>
  <si>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</si>
  <si>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</si>
  <si>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</si>
  <si>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</si>
  <si>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</si>
  <si>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</si>
  <si>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</si>
  <si>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</si>
  <si>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</si>
  <si>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</si>
  <si>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</si>
  <si>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</si>
  <si>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</si>
  <si>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</si>
  <si>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</si>
  <si>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</si>
  <si>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</si>
  <si>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</si>
  <si>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</si>
  <si>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</si>
  <si>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</si>
  <si>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</si>
  <si>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</si>
  <si>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</si>
  <si>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</si>
  <si>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</si>
  <si>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</si>
  <si>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</si>
  <si>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</si>
  <si>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</si>
  <si>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</si>
  <si>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</si>
  <si>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</si>
  <si>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</si>
  <si>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</si>
  <si>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</si>
  <si>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</si>
  <si>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</si>
  <si>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</si>
  <si>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</si>
  <si>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</si>
  <si>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</si>
  <si>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</si>
  <si>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</si>
  <si>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</si>
  <si>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</si>
  <si>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</si>
  <si>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</si>
  <si>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</si>
  <si>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</si>
  <si>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</si>
  <si>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</si>
  <si>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</si>
  <si>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</si>
  <si>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</si>
  <si>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</si>
  <si>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</si>
  <si>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</si>
  <si>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</si>
  <si>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</si>
  <si>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</si>
  <si>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</si>
  <si>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</si>
  <si>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</si>
  <si>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</si>
  <si>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</si>
  <si>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</si>
  <si>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</si>
  <si>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</si>
  <si>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</si>
  <si>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</si>
  <si>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</si>
  <si>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</si>
  <si>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</si>
  <si>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</si>
  <si>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</si>
  <si>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</si>
  <si>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</si>
  <si>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</si>
  <si>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</si>
  <si>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</si>
  <si>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</si>
  <si>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</si>
  <si>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</si>
  <si>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</si>
  <si>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</si>
  <si>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</si>
  <si>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</si>
  <si>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</si>
  <si>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</si>
  <si>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</si>
  <si>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</si>
  <si>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</si>
  <si>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</si>
  <si>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</si>
  <si>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</si>
  <si>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</si>
  <si>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</si>
  <si>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</si>
  <si>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</si>
  <si>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</si>
  <si>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</si>
  <si>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</si>
  <si>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</si>
  <si>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</si>
  <si>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</si>
  <si>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</si>
  <si>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</si>
  <si>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</si>
  <si>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</si>
  <si>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</si>
  <si>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</si>
  <si>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</si>
  <si>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</si>
  <si>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</si>
  <si>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</si>
  <si>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</si>
  <si>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</si>
  <si>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</si>
  <si>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</si>
  <si>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</si>
  <si>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</si>
  <si>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</si>
  <si>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</si>
  <si>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</si>
  <si>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</si>
  <si>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</si>
  <si>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</si>
  <si>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</si>
  <si>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</si>
  <si>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</si>
  <si>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</si>
  <si>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</si>
  <si>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</si>
  <si>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</si>
  <si>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</si>
  <si>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</si>
  <si>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</si>
  <si>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</si>
  <si>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</si>
  <si>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</si>
  <si>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</si>
  <si>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</si>
  <si>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</si>
  <si>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</si>
  <si>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</si>
  <si>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</si>
  <si>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</si>
  <si>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</si>
  <si>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</si>
  <si>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</si>
  <si>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</si>
  <si>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</si>
  <si>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</si>
  <si>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</si>
  <si>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</si>
  <si>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</si>
  <si>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</si>
  <si>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</si>
  <si>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</si>
  <si>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</si>
  <si>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</si>
  <si>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</si>
  <si>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</si>
  <si>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</si>
  <si>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</si>
  <si>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</si>
  <si>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</si>
  <si>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</si>
  <si>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</si>
  <si>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</si>
  <si>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</si>
  <si>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</si>
  <si>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</si>
  <si>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</si>
  <si>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</si>
  <si>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</si>
  <si>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</si>
  <si>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</si>
  <si>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</si>
  <si>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</si>
  <si>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</si>
  <si>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</si>
  <si>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</si>
  <si>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</si>
  <si>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</si>
  <si>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</si>
  <si>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</si>
  <si>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</si>
  <si>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</si>
  <si>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</si>
  <si>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</si>
  <si>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</si>
  <si>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</si>
  <si>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</si>
  <si>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</si>
  <si>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</si>
  <si>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</si>
  <si>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</si>
  <si>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</si>
  <si>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</si>
  <si>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</si>
  <si>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</si>
  <si>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</si>
  <si>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</si>
  <si>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</si>
  <si>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</si>
  <si>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</si>
  <si>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</si>
  <si>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</si>
  <si>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</si>
  <si>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</si>
  <si>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</si>
  <si>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</si>
  <si>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</si>
  <si>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</si>
  <si>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</si>
  <si>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</si>
  <si>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</si>
  <si>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</si>
  <si>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</si>
  <si>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</si>
  <si>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</si>
  <si>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</si>
  <si>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</si>
  <si>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</si>
  <si>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</si>
  <si>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</si>
  <si>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</si>
  <si>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</si>
  <si>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</si>
  <si>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</si>
  <si>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</si>
  <si>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</si>
  <si>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</si>
  <si>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</si>
  <si>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</si>
  <si>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</si>
  <si>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</si>
  <si>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</si>
  <si>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</si>
  <si>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</si>
  <si>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</si>
  <si>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</si>
  <si>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</si>
  <si>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</si>
  <si>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</si>
  <si>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</si>
  <si>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</si>
  <si>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</si>
  <si>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</si>
  <si>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</si>
  <si>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</si>
  <si>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</si>
  <si>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</si>
  <si>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</si>
  <si>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</si>
  <si>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</si>
  <si>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</si>
  <si>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</si>
  <si>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</si>
  <si>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</si>
  <si>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</si>
  <si>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</si>
  <si>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</si>
  <si>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</si>
  <si>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</si>
  <si>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</si>
  <si>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</si>
  <si>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</si>
  <si>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</si>
  <si>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</si>
  <si>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</si>
  <si>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</si>
  <si>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</si>
  <si>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</si>
  <si>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</si>
  <si>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</si>
  <si>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</si>
  <si>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</si>
  <si>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</si>
  <si>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</si>
  <si>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</si>
  <si>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</si>
  <si>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</si>
  <si>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</si>
  <si>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</si>
  <si>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</si>
  <si>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</si>
  <si>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</si>
  <si>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</si>
  <si>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</si>
  <si>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</si>
  <si>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</si>
  <si>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</si>
  <si>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</si>
  <si>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</si>
  <si>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</si>
  <si>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</si>
  <si>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</si>
  <si>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</si>
  <si>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</si>
  <si>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</si>
  <si>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</si>
  <si>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</si>
  <si>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</si>
  <si>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</si>
  <si>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</si>
  <si>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</si>
  <si>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</si>
  <si>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</si>
  <si>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</si>
  <si>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</si>
  <si>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</si>
  <si>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</si>
  <si>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</si>
  <si>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</si>
  <si>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</si>
  <si>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</si>
  <si>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</si>
  <si>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</si>
  <si>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</si>
  <si>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</si>
  <si>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</si>
  <si>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</si>
  <si>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</si>
  <si>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</si>
  <si>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</si>
  <si>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</si>
  <si>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</si>
  <si>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</si>
  <si>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</si>
  <si>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</si>
  <si>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</si>
  <si>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</si>
  <si>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</si>
  <si>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</si>
  <si>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</si>
  <si>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</si>
  <si>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</si>
  <si>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</si>
  <si>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</si>
  <si>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</si>
  <si>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</si>
  <si>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</si>
  <si>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</si>
  <si>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</si>
  <si>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</si>
  <si>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</si>
  <si>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</si>
  <si>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</si>
  <si>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</si>
  <si>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</si>
  <si>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</si>
  <si>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</si>
  <si>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</si>
  <si>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</si>
  <si>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</si>
  <si>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</si>
  <si>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</si>
  <si>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</si>
  <si>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</si>
  <si>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</si>
  <si>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</si>
  <si>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</si>
  <si>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</si>
  <si>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</si>
  <si>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</si>
  <si>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</si>
  <si>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</si>
  <si>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</si>
  <si>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</si>
  <si>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</si>
  <si>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</si>
  <si>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</si>
  <si>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</si>
  <si>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</si>
  <si>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</si>
  <si>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</si>
  <si>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</si>
  <si>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</si>
  <si>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</si>
  <si>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</si>
  <si>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</si>
  <si>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</si>
  <si>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</si>
  <si>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</si>
  <si>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</si>
  <si>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</si>
  <si>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</si>
  <si>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</si>
  <si>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</si>
  <si>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</si>
  <si>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</si>
  <si>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</si>
  <si>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</si>
  <si>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</si>
  <si>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</si>
  <si>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</si>
  <si>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</si>
  <si>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</si>
  <si>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</si>
  <si>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</si>
  <si>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</si>
  <si>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</si>
  <si>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</si>
  <si>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</si>
  <si>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</si>
  <si>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</si>
  <si>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</si>
  <si>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</si>
  <si>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</si>
  <si>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</si>
  <si>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</si>
  <si>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</si>
  <si>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</si>
  <si>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</si>
  <si>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</si>
  <si>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</si>
  <si>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</si>
  <si>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</si>
  <si>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</si>
  <si>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</si>
  <si>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</si>
  <si>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</si>
  <si>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</si>
  <si>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</si>
  <si>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</si>
  <si>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</si>
  <si>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</si>
  <si>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</si>
  <si>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</si>
  <si>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</si>
  <si>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</si>
  <si>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</si>
  <si>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</si>
  <si>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</si>
  <si>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</si>
  <si>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</si>
  <si>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</si>
  <si>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</si>
  <si>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</si>
  <si>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</si>
  <si>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</si>
  <si>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</si>
  <si>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</si>
  <si>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</si>
  <si>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</si>
  <si>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</si>
  <si>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</si>
  <si>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</si>
  <si>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</si>
  <si>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</si>
  <si>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</si>
  <si>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</si>
  <si>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</si>
  <si>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</si>
  <si>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</si>
  <si>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</si>
  <si>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</si>
  <si>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</si>
  <si>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</si>
  <si>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</si>
  <si>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</si>
  <si>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</si>
  <si>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</si>
  <si>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</si>
  <si>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</si>
  <si>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</si>
  <si>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</si>
  <si>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</si>
  <si>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</si>
  <si>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</si>
  <si>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</si>
  <si>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</si>
  <si>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</si>
  <si>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</si>
  <si>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</si>
  <si>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</si>
  <si>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</si>
  <si>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</si>
  <si>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</si>
  <si>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</si>
  <si>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</si>
  <si>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</si>
  <si>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</si>
  <si>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</si>
  <si>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</si>
  <si>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</si>
  <si>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</si>
  <si>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</si>
  <si>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</si>
  <si>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</si>
  <si>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</si>
  <si>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</si>
  <si>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</si>
  <si>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</si>
  <si>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</si>
  <si>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</si>
  <si>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</si>
  <si>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</si>
  <si>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</si>
  <si>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</si>
  <si>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</si>
  <si>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</si>
  <si>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</si>
  <si>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</si>
  <si>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</si>
  <si>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</si>
  <si>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</si>
  <si>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</si>
  <si>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</si>
  <si>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</si>
  <si>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</si>
  <si>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</si>
  <si>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</si>
  <si>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</si>
  <si>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</si>
  <si>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</si>
  <si>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</si>
  <si>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</si>
  <si>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</si>
  <si>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</si>
  <si>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</si>
  <si>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</si>
  <si>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</si>
  <si>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</si>
  <si>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</si>
  <si>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</si>
  <si>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</si>
  <si>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</si>
  <si>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</si>
  <si>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</si>
  <si>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</si>
  <si>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</si>
  <si>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</si>
  <si>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</si>
  <si>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</si>
  <si>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</si>
  <si>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</si>
  <si>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</si>
  <si>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</si>
  <si>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</si>
  <si>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</si>
  <si>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</si>
  <si>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</si>
  <si>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</si>
  <si>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</si>
  <si>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</si>
  <si>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</si>
  <si>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</si>
  <si>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</si>
  <si>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</si>
  <si>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</si>
  <si>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</si>
  <si>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</si>
  <si>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</si>
  <si>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</si>
  <si>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</si>
  <si>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</si>
  <si>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</si>
  <si>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</si>
  <si>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</si>
  <si>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</si>
  <si>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</si>
  <si>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</si>
  <si>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</si>
  <si>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</si>
  <si>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</si>
  <si>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</si>
  <si>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</si>
  <si>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</si>
  <si>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</si>
  <si>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</si>
  <si>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</si>
  <si>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</si>
  <si>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</si>
  <si>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</si>
  <si>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</si>
  <si>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</si>
  <si>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</si>
  <si>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</si>
  <si>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</si>
  <si>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</si>
  <si>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</si>
  <si>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</si>
  <si>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</si>
  <si>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</si>
  <si>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</si>
  <si>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</si>
  <si>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</si>
  <si>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</si>
  <si>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</si>
  <si>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</si>
  <si>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</si>
  <si>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</si>
  <si>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</si>
  <si>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</si>
  <si>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</si>
  <si>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</si>
  <si>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</si>
  <si>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</si>
  <si>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</si>
  <si>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</si>
  <si>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</si>
  <si>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</si>
  <si>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</si>
  <si>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</si>
  <si>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</si>
  <si>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</si>
  <si>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</si>
  <si>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</si>
  <si>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</si>
  <si>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</si>
  <si>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</si>
  <si>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</si>
  <si>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</si>
  <si>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</si>
  <si>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</si>
  <si>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</si>
  <si>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</si>
  <si>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</si>
  <si>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</si>
  <si>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</si>
  <si>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</si>
  <si>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</si>
  <si>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</si>
  <si>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</si>
  <si>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</si>
  <si>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</si>
  <si>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</si>
  <si>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</si>
  <si>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</si>
  <si>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</si>
  <si>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</si>
  <si>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</si>
  <si>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</si>
  <si>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</si>
  <si>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</si>
  <si>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</si>
  <si>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</si>
  <si>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</si>
  <si>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</si>
  <si>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</si>
  <si>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</si>
  <si>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</si>
  <si>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</si>
  <si>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</si>
  <si>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</si>
  <si>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</si>
  <si>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</si>
  <si>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</si>
  <si>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</si>
  <si>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</si>
  <si>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</si>
  <si>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</si>
  <si>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</si>
  <si>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</si>
  <si>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</si>
  <si>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</si>
  <si>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</si>
  <si>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</si>
  <si>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</si>
  <si>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</si>
  <si>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</si>
  <si>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</si>
  <si>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</si>
  <si>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</si>
  <si>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</si>
  <si>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</si>
  <si>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</si>
  <si>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</si>
  <si>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</si>
  <si>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</si>
  <si>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</si>
  <si>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</si>
  <si>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</si>
  <si>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</si>
  <si>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</si>
  <si>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</si>
  <si>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</si>
  <si>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</si>
  <si>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</si>
  <si>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</si>
  <si>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</si>
  <si>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</si>
  <si>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</si>
  <si>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</si>
  <si>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</si>
  <si>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</si>
  <si>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</si>
  <si>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</si>
  <si>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</si>
  <si>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</si>
  <si>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</si>
  <si>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</si>
  <si>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</si>
  <si>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</si>
  <si>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</si>
  <si>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</si>
  <si>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</si>
  <si>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</si>
  <si>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</si>
  <si>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</si>
  <si>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</si>
  <si>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</si>
  <si>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</si>
  <si>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</si>
  <si>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</si>
  <si>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</si>
  <si>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</si>
  <si>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</si>
  <si>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</si>
  <si>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</si>
  <si>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</si>
  <si>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</si>
  <si>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</si>
  <si>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</si>
  <si>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</si>
  <si>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</si>
  <si>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</si>
  <si>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</si>
  <si>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</si>
  <si>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</si>
  <si>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</si>
  <si>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</si>
  <si>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</si>
  <si>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</si>
  <si>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</si>
  <si>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</si>
  <si>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</si>
  <si>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</si>
  <si>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</si>
  <si>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</si>
  <si>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</si>
  <si>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</si>
  <si>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</si>
  <si>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</si>
  <si>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</si>
  <si>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</si>
  <si>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</si>
  <si>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</si>
  <si>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</si>
  <si>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</si>
  <si>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</si>
  <si>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</si>
  <si>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</si>
  <si>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</si>
  <si>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</si>
  <si>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</si>
  <si>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</si>
  <si>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</si>
  <si>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</si>
  <si>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</si>
  <si>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</si>
  <si>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</si>
  <si>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</si>
  <si>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</si>
  <si>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</si>
  <si>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</si>
  <si>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</si>
  <si>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</si>
  <si>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</si>
  <si>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</si>
  <si>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</si>
  <si>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</si>
  <si>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</si>
  <si>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</si>
  <si>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</si>
  <si>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</si>
  <si>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</si>
  <si>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</si>
  <si>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</si>
  <si>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</si>
  <si>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</si>
  <si>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</si>
  <si>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</si>
  <si>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</si>
  <si>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</si>
  <si>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</si>
  <si>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</si>
  <si>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</si>
  <si>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</si>
  <si>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</si>
  <si>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</si>
  <si>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</si>
  <si>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</si>
  <si>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</si>
  <si>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</si>
  <si>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</si>
  <si>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</si>
  <si>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</si>
  <si>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</si>
  <si>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</si>
  <si>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</si>
  <si>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</si>
  <si>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</si>
  <si>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</si>
  <si>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</si>
  <si>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</si>
  <si>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</si>
  <si>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</si>
  <si>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</si>
  <si>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</si>
  <si>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</si>
  <si>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</si>
  <si>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</si>
  <si>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</si>
  <si>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</si>
  <si>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</si>
  <si>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</si>
  <si>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</si>
  <si>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</si>
  <si>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</si>
  <si>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</si>
  <si>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</si>
  <si>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</si>
  <si>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</si>
  <si>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</si>
  <si>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</si>
  <si>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</si>
  <si>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</si>
  <si>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</si>
  <si>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</si>
  <si>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</si>
  <si>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</si>
  <si>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</si>
  <si>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</si>
  <si>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</si>
  <si>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</si>
  <si>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</si>
  <si>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</si>
  <si>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</si>
  <si>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</si>
  <si>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</si>
  <si>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</si>
  <si>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</si>
  <si>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</si>
  <si>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</si>
  <si>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</si>
  <si>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</si>
  <si>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</si>
  <si>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</si>
  <si>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</si>
  <si>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</si>
  <si>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</si>
  <si>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</si>
  <si>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</si>
  <si>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</si>
  <si>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</si>
  <si>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</si>
  <si>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</si>
  <si>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</si>
  <si>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</si>
  <si>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</si>
  <si>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</si>
  <si>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</si>
  <si>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</si>
  <si>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</si>
  <si>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</si>
  <si>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</si>
  <si>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</si>
  <si>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</si>
  <si>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</si>
  <si>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</si>
  <si>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</si>
  <si>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</si>
  <si>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</si>
  <si>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</si>
  <si>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</si>
  <si>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</si>
  <si>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</si>
  <si>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</si>
  <si>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</si>
  <si>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</si>
  <si>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</si>
  <si>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</si>
  <si>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</si>
  <si>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</si>
  <si>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</si>
  <si>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</si>
  <si>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</si>
  <si>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</si>
  <si>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</si>
  <si>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</si>
  <si>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</si>
  <si>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</si>
  <si>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</si>
  <si>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</si>
  <si>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</si>
  <si>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</si>
  <si>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</si>
  <si>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</si>
  <si>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</si>
  <si>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</si>
  <si>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</si>
  <si>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</si>
  <si>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</si>
  <si>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</si>
  <si>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</si>
  <si>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</si>
  <si>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</si>
  <si>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</si>
  <si>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</si>
  <si>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</si>
  <si>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</si>
  <si>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</si>
  <si>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</si>
  <si>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</si>
  <si>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</si>
  <si>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</si>
  <si>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</si>
  <si>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</si>
  <si>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</si>
  <si>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</si>
  <si>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</si>
  <si>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</si>
  <si>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</si>
  <si>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</si>
  <si>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</si>
  <si>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</si>
  <si>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</si>
  <si>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</si>
  <si>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</si>
  <si>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</si>
  <si>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</si>
  <si>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</si>
  <si>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</si>
  <si>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</si>
  <si>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</si>
  <si>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</si>
  <si>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</si>
  <si>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</si>
  <si>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</si>
  <si>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</si>
  <si>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</si>
  <si>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</si>
  <si>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</si>
  <si>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</si>
  <si>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</si>
  <si>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</si>
  <si>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</si>
  <si>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</si>
  <si>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</si>
  <si>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</si>
  <si>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</si>
  <si>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</si>
  <si>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</si>
  <si>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</si>
  <si>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</si>
  <si>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</si>
  <si>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</si>
  <si>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</si>
  <si>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</si>
  <si>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</si>
  <si>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</si>
  <si>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</si>
  <si>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</si>
  <si>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</si>
  <si>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</si>
  <si>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</si>
  <si>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</si>
  <si>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</si>
  <si>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</si>
  <si>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</si>
  <si>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</si>
  <si>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</si>
  <si>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</si>
  <si>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</si>
  <si>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</si>
  <si>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</si>
  <si>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</si>
  <si>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</si>
  <si>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</si>
  <si>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</si>
  <si>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</si>
  <si>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</si>
  <si>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</si>
  <si>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</si>
  <si>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</si>
  <si>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</si>
  <si>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</si>
  <si>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</si>
  <si>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</si>
  <si>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</si>
  <si>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</si>
  <si>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</si>
  <si>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</si>
  <si>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</si>
  <si>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</si>
  <si>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</si>
  <si>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</si>
  <si>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</si>
  <si>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</si>
  <si>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</si>
  <si>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</si>
  <si>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</si>
  <si>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</si>
  <si>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</si>
  <si>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</si>
  <si>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</si>
  <si>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</si>
  <si>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</si>
  <si>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</si>
  <si>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</si>
  <si>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</si>
  <si>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</si>
  <si>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</si>
  <si>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</si>
  <si>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</si>
  <si>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</si>
  <si>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</si>
  <si>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</si>
  <si>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</si>
  <si>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</si>
  <si>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</si>
  <si>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</si>
  <si>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</si>
  <si>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</si>
  <si>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</si>
  <si>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</si>
  <si>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</si>
  <si>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</si>
  <si>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</si>
  <si>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</si>
  <si>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</si>
  <si>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</si>
  <si>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</si>
  <si>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</si>
  <si>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</si>
  <si>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</si>
  <si>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</si>
  <si>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</si>
  <si>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</si>
  <si>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</si>
  <si>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</si>
  <si>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</si>
  <si>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</si>
  <si>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</si>
  <si>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</si>
  <si>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</si>
  <si>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</si>
  <si>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</si>
  <si>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</si>
  <si>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</si>
  <si>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</si>
  <si>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</si>
  <si>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</si>
  <si>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</si>
  <si>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</si>
  <si>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</si>
  <si>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</si>
  <si>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</si>
  <si>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</si>
  <si>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</si>
  <si>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</si>
  <si>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</si>
  <si>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</si>
  <si>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</si>
  <si>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</si>
  <si>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</si>
  <si>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</si>
  <si>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</si>
  <si>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</si>
  <si>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</si>
  <si>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</si>
  <si>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</si>
  <si>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</si>
  <si>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</si>
  <si>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</si>
  <si>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</si>
  <si>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</si>
  <si>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</si>
  <si>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</si>
  <si>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</si>
  <si>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</si>
  <si>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</si>
  <si>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</si>
  <si>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</si>
  <si>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</si>
  <si>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</si>
  <si>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</si>
  <si>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</si>
  <si>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</si>
  <si>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</si>
  <si>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</si>
  <si>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</si>
  <si>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</si>
  <si>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</si>
  <si>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</si>
  <si>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</si>
  <si>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</si>
  <si>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</si>
  <si>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</si>
  <si>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</si>
  <si>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</si>
  <si>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</si>
  <si>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</si>
  <si>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</si>
  <si>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</si>
  <si>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</si>
  <si>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</si>
  <si>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</si>
  <si>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</si>
  <si>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</si>
  <si>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</si>
  <si>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</si>
  <si>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</si>
  <si>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</si>
  <si>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</si>
  <si>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</si>
  <si>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</si>
  <si>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</si>
  <si>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</si>
  <si>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</si>
  <si>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</si>
  <si>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</si>
  <si>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</si>
  <si>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</si>
  <si>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</si>
  <si>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</si>
  <si>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</si>
  <si>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</si>
  <si>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</si>
  <si>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</si>
  <si>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</si>
  <si>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</si>
  <si>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</si>
  <si>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</si>
  <si>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</si>
  <si>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</si>
  <si>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</si>
  <si>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</si>
  <si>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</si>
  <si>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</si>
  <si>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</si>
  <si>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</si>
  <si>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</si>
  <si>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</si>
  <si>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</si>
  <si>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</si>
  <si>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</si>
  <si>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</si>
  <si>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</si>
  <si>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</si>
  <si>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</si>
  <si>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</si>
  <si>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</si>
  <si>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</si>
  <si>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</si>
  <si>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</si>
  <si>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</si>
  <si>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</si>
  <si>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</si>
  <si>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</si>
  <si>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</si>
  <si>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</si>
  <si>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</si>
  <si>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</si>
  <si>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</si>
  <si>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</si>
  <si>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</si>
  <si>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</si>
  <si>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</si>
  <si>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</si>
  <si>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</si>
  <si>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</si>
  <si>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</si>
  <si>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</si>
  <si>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</si>
  <si>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</si>
  <si>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</si>
  <si>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</si>
  <si>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</si>
  <si>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</si>
  <si>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</si>
  <si>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</si>
  <si>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</si>
  <si>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</si>
  <si>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</si>
  <si>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</si>
  <si>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</si>
  <si>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</si>
  <si>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</si>
  <si>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</si>
  <si>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</si>
  <si>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</si>
  <si>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</si>
  <si>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</si>
  <si>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</si>
  <si>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</si>
  <si>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</si>
  <si>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</si>
  <si>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</si>
  <si>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</si>
  <si>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</si>
  <si>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</si>
  <si>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</si>
  <si>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</si>
  <si>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</si>
  <si>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</si>
  <si>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</si>
  <si>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</si>
  <si>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</si>
  <si>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</si>
  <si>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</si>
  <si>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</si>
  <si>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</si>
  <si>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</si>
  <si>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</si>
  <si>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</si>
  <si>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</si>
  <si>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</si>
  <si>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</si>
  <si>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</si>
  <si>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</si>
  <si>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</si>
  <si>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</si>
  <si>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</si>
  <si>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</si>
  <si>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</si>
  <si>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</si>
  <si>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</si>
  <si>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</si>
  <si>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</si>
  <si>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</si>
  <si>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</si>
  <si>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</si>
  <si>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</si>
  <si>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</si>
  <si>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</si>
  <si>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</si>
  <si>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</si>
  <si>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</si>
  <si>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</si>
  <si>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</si>
  <si>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</si>
  <si>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</si>
  <si>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</si>
  <si>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</si>
  <si>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</si>
  <si>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</si>
  <si>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</si>
  <si>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</si>
  <si>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</si>
  <si>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</si>
  <si>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</si>
  <si>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</si>
  <si>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</si>
  <si>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</si>
  <si>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</si>
  <si>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</si>
  <si>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</si>
  <si>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</si>
  <si>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</si>
  <si>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</si>
  <si>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</si>
  <si>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</si>
  <si>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</si>
  <si>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</si>
  <si>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</si>
  <si>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</si>
  <si>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</si>
  <si>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</si>
  <si>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</si>
  <si>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</si>
  <si>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</si>
  <si>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</si>
  <si>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</si>
  <si>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</si>
  <si>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</si>
  <si>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</si>
  <si>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</si>
  <si>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</si>
  <si>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</si>
  <si>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</si>
  <si>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</si>
  <si>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</si>
  <si>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</si>
  <si>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</si>
  <si>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</si>
  <si>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</si>
  <si>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</si>
  <si>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</si>
  <si>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</si>
  <si>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</si>
  <si>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</si>
  <si>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</si>
  <si>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</si>
  <si>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</si>
  <si>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</si>
  <si>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</si>
  <si>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</si>
  <si>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</si>
  <si>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</si>
  <si>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</si>
  <si>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</si>
  <si>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</si>
  <si>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</si>
  <si>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</si>
  <si>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</si>
  <si>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</si>
  <si>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</si>
  <si>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</si>
  <si>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</si>
  <si>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</si>
  <si>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</si>
  <si>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</si>
  <si>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</si>
  <si>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</si>
  <si>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</si>
  <si>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</si>
  <si>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</si>
  <si>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</si>
  <si>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</si>
  <si>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</si>
  <si>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</si>
  <si>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</si>
  <si>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</si>
  <si>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</si>
  <si>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</si>
  <si>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</si>
  <si>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</si>
  <si>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</si>
  <si>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</si>
  <si>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</si>
  <si>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</si>
  <si>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</si>
  <si>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</si>
  <si>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</si>
  <si>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</si>
  <si>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</si>
  <si>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</si>
  <si>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</si>
  <si>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</si>
  <si>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</si>
  <si>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</si>
  <si>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</si>
  <si>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</si>
  <si>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</si>
  <si>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</si>
  <si>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</si>
  <si>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</si>
  <si>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</si>
  <si>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</si>
  <si>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</si>
  <si>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</si>
  <si>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</si>
  <si>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</si>
  <si>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</si>
  <si>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</si>
  <si>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</si>
  <si>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</si>
  <si>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</si>
  <si>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</si>
  <si>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</si>
  <si>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</si>
  <si>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</si>
  <si>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</si>
  <si>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</si>
  <si>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</si>
  <si>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</si>
  <si>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</si>
  <si>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</si>
  <si>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</si>
  <si>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</si>
  <si>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</si>
  <si>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</si>
  <si>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</si>
  <si>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</si>
  <si>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</si>
  <si>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</si>
  <si>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</si>
  <si>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</si>
  <si>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</si>
  <si>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</si>
  <si>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</si>
  <si>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</si>
  <si>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</si>
  <si>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</si>
  <si>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</si>
  <si>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</si>
  <si>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</si>
  <si>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</si>
  <si>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</si>
  <si>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</si>
  <si>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</si>
  <si>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</si>
  <si>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</si>
  <si>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</si>
  <si>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</si>
  <si>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</si>
  <si>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</si>
  <si>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</si>
  <si>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</si>
  <si>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</si>
  <si>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</si>
  <si>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</si>
  <si>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</si>
  <si>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</si>
  <si>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</si>
  <si>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</si>
  <si>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</si>
  <si>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</si>
  <si>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</si>
  <si>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</si>
  <si>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</si>
  <si>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</si>
  <si>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</si>
  <si>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</si>
  <si>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</si>
  <si>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</si>
  <si>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</si>
  <si>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</si>
  <si>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</si>
  <si>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</si>
  <si>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</si>
  <si>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</si>
  <si>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</si>
  <si>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</si>
  <si>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</si>
  <si>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</si>
  <si>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</si>
  <si>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</si>
  <si>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</si>
  <si>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</si>
  <si>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</si>
  <si>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</si>
  <si>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</si>
  <si>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</si>
  <si>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</si>
  <si>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</si>
  <si>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</si>
  <si>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</si>
  <si>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</si>
  <si>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</si>
  <si>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</si>
  <si>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</si>
  <si>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</si>
  <si>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</si>
  <si>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</si>
  <si>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</si>
  <si>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</si>
  <si>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</si>
  <si>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</si>
  <si>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</si>
  <si>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</si>
  <si>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</si>
  <si>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</si>
  <si>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</si>
  <si>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</si>
  <si>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</si>
  <si>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</si>
  <si>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</si>
  <si>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</si>
  <si>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</si>
  <si>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</si>
  <si>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</si>
  <si>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</si>
  <si>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</si>
  <si>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</si>
  <si>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</si>
  <si>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</si>
  <si>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</si>
  <si>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</si>
  <si>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</si>
  <si>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</si>
  <si>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</si>
  <si>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</si>
  <si>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</si>
  <si>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</si>
  <si>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</si>
  <si>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</si>
  <si>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</si>
  <si>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</si>
  <si>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</si>
  <si>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</si>
  <si>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</si>
  <si>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</si>
  <si>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</si>
  <si>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</si>
  <si>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</si>
  <si>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</si>
  <si>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</si>
  <si>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</si>
  <si>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</si>
  <si>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</si>
  <si>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</si>
  <si>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</si>
  <si>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</si>
  <si>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</si>
  <si>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</si>
  <si>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</si>
  <si>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</si>
  <si>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</si>
  <si>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</si>
  <si>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</si>
  <si>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</si>
  <si>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</si>
  <si>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</si>
  <si>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</si>
  <si>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</si>
  <si>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</si>
  <si>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</si>
  <si>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</si>
  <si>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</si>
  <si>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</si>
  <si>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</si>
  <si>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</si>
  <si>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</si>
  <si>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</si>
  <si>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</si>
  <si>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</si>
  <si>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</si>
  <si>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</si>
  <si>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</si>
  <si>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</si>
  <si>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</si>
  <si>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</si>
  <si>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</si>
  <si>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</si>
  <si>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</si>
  <si>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</si>
  <si>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</si>
  <si>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</si>
  <si>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</si>
  <si>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</si>
  <si>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</si>
  <si>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</si>
  <si>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</si>
  <si>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</si>
  <si>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</si>
  <si>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</si>
  <si>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</si>
  <si>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</si>
  <si>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</si>
  <si>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</si>
  <si>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</si>
  <si>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</si>
  <si>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</si>
  <si>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</si>
  <si>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</si>
  <si>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</si>
  <si>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</si>
  <si>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</si>
  <si>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</si>
  <si>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</si>
  <si>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</si>
  <si>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</si>
  <si>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</si>
  <si>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</si>
  <si>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</si>
  <si>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</si>
  <si>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</si>
  <si>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</si>
  <si>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</si>
  <si>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</si>
  <si>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</si>
  <si>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</si>
  <si>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</si>
  <si>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</si>
  <si>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</si>
  <si>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</si>
  <si>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</si>
  <si>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</si>
  <si>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</si>
  <si>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</si>
  <si>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</si>
  <si>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</si>
  <si>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</si>
  <si>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</si>
  <si>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</si>
  <si>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</si>
  <si>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</si>
  <si>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</si>
  <si>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</si>
  <si>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</si>
  <si>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</si>
  <si>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</si>
  <si>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</si>
  <si>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</si>
  <si>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</si>
  <si>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</si>
  <si>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</si>
  <si>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</si>
  <si>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</si>
  <si>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</si>
  <si>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</si>
  <si>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</si>
  <si>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</si>
  <si>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</si>
  <si>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</si>
  <si>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</si>
  <si>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</si>
  <si>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</si>
  <si>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</si>
  <si>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</si>
  <si>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</si>
  <si>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</si>
  <si>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</si>
  <si>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</si>
  <si>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</si>
  <si>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</si>
  <si>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</si>
  <si>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</si>
  <si>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</si>
  <si>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</si>
  <si>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</si>
  <si>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</si>
  <si>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</si>
  <si>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</si>
  <si>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</si>
  <si>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</si>
  <si>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</si>
  <si>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</si>
  <si>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</si>
  <si>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</si>
  <si>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</si>
  <si>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</si>
  <si>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</si>
  <si>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</si>
  <si>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</si>
  <si>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</si>
  <si>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</si>
  <si>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</si>
  <si>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</si>
  <si>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</si>
  <si>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</si>
  <si>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</si>
  <si>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</si>
  <si>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</si>
  <si>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</si>
  <si>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</si>
  <si>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</si>
  <si>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</si>
  <si>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</si>
  <si>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</si>
  <si>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</si>
  <si>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</si>
  <si>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</si>
  <si>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</si>
  <si>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</si>
  <si>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</si>
  <si>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</si>
  <si>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</si>
  <si>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</si>
  <si>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</si>
  <si>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</si>
  <si>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</si>
  <si>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</si>
  <si>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</si>
  <si>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</si>
  <si>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</si>
  <si>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</si>
  <si>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</si>
  <si>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</si>
  <si>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</si>
  <si>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</si>
  <si>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</si>
  <si>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</si>
  <si>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</si>
  <si>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</si>
  <si>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</si>
  <si>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</si>
  <si>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</si>
  <si>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</si>
  <si>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</si>
  <si>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</si>
  <si>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</si>
  <si>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</si>
  <si>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</si>
  <si>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</si>
  <si>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</si>
  <si>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</si>
  <si>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</si>
  <si>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</si>
  <si>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</si>
  <si>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</si>
  <si>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</si>
  <si>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</si>
  <si>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</si>
  <si>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</si>
  <si>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</si>
  <si>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</si>
  <si>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</si>
  <si>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</si>
  <si>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</si>
  <si>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</si>
  <si>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</si>
  <si>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</si>
  <si>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</si>
  <si>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</si>
  <si>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</si>
  <si>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</si>
  <si>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</si>
  <si>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</si>
  <si>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</si>
  <si>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</si>
  <si>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</si>
  <si>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</si>
  <si>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</si>
  <si>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</si>
  <si>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</si>
  <si>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</si>
  <si>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</si>
  <si>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</si>
  <si>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</si>
  <si>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</si>
  <si>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</si>
  <si>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</si>
  <si>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</si>
  <si>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</si>
  <si>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</si>
  <si>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</si>
  <si>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</si>
  <si>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</si>
  <si>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</si>
  <si>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</si>
  <si>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</si>
  <si>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</si>
  <si>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</si>
  <si>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</si>
  <si>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</si>
  <si>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</si>
  <si>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</si>
  <si>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</si>
  <si>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</si>
  <si>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</si>
  <si>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</si>
  <si>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</si>
  <si>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</si>
  <si>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</si>
  <si>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</si>
  <si>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</si>
  <si>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</si>
  <si>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</si>
  <si>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</si>
  <si>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</si>
  <si>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</si>
  <si>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</si>
  <si>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</si>
  <si>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</si>
  <si>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</si>
  <si>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</si>
  <si>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</si>
  <si>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</si>
  <si>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</si>
  <si>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</si>
  <si>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</si>
  <si>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</si>
  <si>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</si>
  <si>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</si>
  <si>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</si>
  <si>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</si>
  <si>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</si>
  <si>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</si>
  <si>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</si>
  <si>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</si>
  <si>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</si>
  <si>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</si>
  <si>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</si>
  <si>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</si>
  <si>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</si>
  <si>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</si>
  <si>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</si>
  <si>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</si>
  <si>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</si>
  <si>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</si>
  <si>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</si>
  <si>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</si>
  <si>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</si>
  <si>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</si>
  <si>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</si>
  <si>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</si>
  <si>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</si>
  <si>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</si>
  <si>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</si>
  <si>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</si>
  <si>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</si>
  <si>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</si>
  <si>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</si>
  <si>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</si>
  <si>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</si>
  <si>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</si>
  <si>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</si>
  <si>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</si>
  <si>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</si>
  <si>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</si>
  <si>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</si>
  <si>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</si>
  <si>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</si>
  <si>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</si>
  <si>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</si>
  <si>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</si>
  <si>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</si>
  <si>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</si>
  <si>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</si>
  <si>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</si>
  <si>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</si>
  <si>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</si>
  <si>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</si>
  <si>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</si>
  <si>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</si>
  <si>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</si>
  <si>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</si>
  <si>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</si>
  <si>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</si>
  <si>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</si>
  <si>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</si>
  <si>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</si>
  <si>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</si>
  <si>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</si>
  <si>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</si>
  <si>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</si>
  <si>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</si>
  <si>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</si>
  <si>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</si>
  <si>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</si>
  <si>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</si>
  <si>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</si>
  <si>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</si>
  <si>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</si>
  <si>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</si>
  <si>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</si>
  <si>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</si>
  <si>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</si>
  <si>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</si>
  <si>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</si>
  <si>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</si>
  <si>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</si>
  <si>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</si>
  <si>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</si>
  <si>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</si>
  <si>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</si>
  <si>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</si>
  <si>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</si>
  <si>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</si>
  <si>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</si>
  <si>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</si>
  <si>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</si>
  <si>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</si>
  <si>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</si>
  <si>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</si>
  <si>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</si>
  <si>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</si>
  <si>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</si>
  <si>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</si>
  <si>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</si>
  <si>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</si>
  <si>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</si>
  <si>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</si>
  <si>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</si>
  <si>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</si>
  <si>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</si>
  <si>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</si>
  <si>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</si>
  <si>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</si>
  <si>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</si>
  <si>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</si>
  <si>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</si>
  <si>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</si>
  <si>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</si>
  <si>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</si>
  <si>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</si>
  <si>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</si>
  <si>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</si>
  <si>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</si>
  <si>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</si>
  <si>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</si>
  <si>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</si>
  <si>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</si>
  <si>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</si>
  <si>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</si>
  <si>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</si>
  <si>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</si>
  <si>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</si>
  <si>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</si>
  <si>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</si>
  <si>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</si>
  <si>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</si>
  <si>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</si>
  <si>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</si>
  <si>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</si>
  <si>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</si>
  <si>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</si>
  <si>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</si>
  <si>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</si>
  <si>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</si>
  <si>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</si>
  <si>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</si>
  <si>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</si>
  <si>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</si>
  <si>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</si>
  <si>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</si>
  <si>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</si>
  <si>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</si>
  <si>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</si>
  <si>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</si>
  <si>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</si>
  <si>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</si>
  <si>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</si>
  <si>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</si>
  <si>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</si>
  <si>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</si>
  <si>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</si>
  <si>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</si>
  <si>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</si>
  <si>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</si>
  <si>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</si>
  <si>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</si>
  <si>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</si>
  <si>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</si>
  <si>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</si>
  <si>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</si>
  <si>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</si>
  <si>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</si>
  <si>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</si>
  <si>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</si>
  <si>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</si>
  <si>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</si>
  <si>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</si>
  <si>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</si>
  <si>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</si>
  <si>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</si>
  <si>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</si>
  <si>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</si>
  <si>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</si>
  <si>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</si>
  <si>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</si>
  <si>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</si>
  <si>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</si>
  <si>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</si>
  <si>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</si>
  <si>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</si>
  <si>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</si>
  <si>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</si>
  <si>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</si>
  <si>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</si>
  <si>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</si>
  <si>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</si>
  <si>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</si>
  <si>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</si>
  <si>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</si>
  <si>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</si>
  <si>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</si>
  <si>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</si>
  <si>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</si>
  <si>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</si>
  <si>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</si>
  <si>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</si>
  <si>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</si>
  <si>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</si>
  <si>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</si>
  <si>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</si>
  <si>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</si>
  <si>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</si>
  <si>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</si>
  <si>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</si>
  <si>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</si>
  <si>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</si>
  <si>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</si>
  <si>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</si>
  <si>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</si>
  <si>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</si>
  <si>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</si>
  <si>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</si>
  <si>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</si>
  <si>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</si>
  <si>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</si>
  <si>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</si>
  <si>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</si>
  <si>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</si>
  <si>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</si>
  <si>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</si>
  <si>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</si>
  <si>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</si>
  <si>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</si>
  <si>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</si>
  <si>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</si>
  <si>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</si>
  <si>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</si>
  <si>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</si>
  <si>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</si>
  <si>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</si>
  <si>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</si>
  <si>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</si>
  <si>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</si>
  <si>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</si>
  <si>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</si>
  <si>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</si>
  <si>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</si>
  <si>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</si>
  <si>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</si>
  <si>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</si>
  <si>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</si>
  <si>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</si>
  <si>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</si>
  <si>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</si>
  <si>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</si>
  <si>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</si>
  <si>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</si>
  <si>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</si>
  <si>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</si>
  <si>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</si>
  <si>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</si>
  <si>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</si>
  <si>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</si>
  <si>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</si>
  <si>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</si>
  <si>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</si>
  <si>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</si>
  <si>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</si>
  <si>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</si>
  <si>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</si>
  <si>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</si>
  <si>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</si>
  <si>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</si>
  <si>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</si>
  <si>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</si>
  <si>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</si>
  <si>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</si>
  <si>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</si>
  <si>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</si>
  <si>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</si>
  <si>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</si>
  <si>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</si>
  <si>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</si>
  <si>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</si>
  <si>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</si>
  <si>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</si>
  <si>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</si>
  <si>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</si>
  <si>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</si>
  <si>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</si>
  <si>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</si>
  <si>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</si>
  <si>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</si>
  <si>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</si>
  <si>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</si>
  <si>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</si>
  <si>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</si>
  <si>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</si>
  <si>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</si>
  <si>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</si>
  <si>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</si>
  <si>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</si>
  <si>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</si>
  <si>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</si>
  <si>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</si>
  <si>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</si>
  <si>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</si>
  <si>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</si>
  <si>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</si>
  <si>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</si>
  <si>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</si>
  <si>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</si>
  <si>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</si>
  <si>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</si>
  <si>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</si>
  <si>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</si>
  <si>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</si>
  <si>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</si>
  <si>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</si>
  <si>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</si>
  <si>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</si>
  <si>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</si>
  <si>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</si>
  <si>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</si>
  <si>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</si>
  <si>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</si>
  <si>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</si>
  <si>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</si>
  <si>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</si>
  <si>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</si>
  <si>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</si>
  <si>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</si>
  <si>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</si>
  <si>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</si>
  <si>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</si>
  <si>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</si>
  <si>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</si>
  <si>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</si>
  <si>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</si>
  <si>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</si>
  <si>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</si>
  <si>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</si>
  <si>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</si>
  <si>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</si>
  <si>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</si>
  <si>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</si>
  <si>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</si>
  <si>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</si>
  <si>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</si>
  <si>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</si>
  <si>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</si>
  <si>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</si>
  <si>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</si>
  <si>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</si>
  <si>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</si>
  <si>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</si>
  <si>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</si>
  <si>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</si>
  <si>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</si>
  <si>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</si>
  <si>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</si>
  <si>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</si>
  <si>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</si>
  <si>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</si>
  <si>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</si>
  <si>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</si>
  <si>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</si>
  <si>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</si>
  <si>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</si>
  <si>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</si>
  <si>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</si>
  <si>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</si>
  <si>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</si>
  <si>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</si>
  <si>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</si>
  <si>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</si>
  <si>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</si>
  <si>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</si>
  <si>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</si>
  <si>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</si>
  <si>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</si>
  <si>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</si>
  <si>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</si>
  <si>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</si>
  <si>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</si>
  <si>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</si>
  <si>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</si>
  <si>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</si>
  <si>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</si>
  <si>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</si>
  <si>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</si>
  <si>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</si>
  <si>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</si>
  <si>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</si>
  <si>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</si>
  <si>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</si>
  <si>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</si>
  <si>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</si>
  <si>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</si>
  <si>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</si>
  <si>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</si>
  <si>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</si>
  <si>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</si>
  <si>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</si>
  <si>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</si>
  <si>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</si>
  <si>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</si>
  <si>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</si>
  <si>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</si>
  <si>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</si>
  <si>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</si>
  <si>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</si>
  <si>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</si>
  <si>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</si>
  <si>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</si>
  <si>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</si>
  <si>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</si>
  <si>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</si>
  <si>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</si>
  <si>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</si>
  <si>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</si>
  <si>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</si>
  <si>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</si>
  <si>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</si>
  <si>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</si>
  <si>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</si>
  <si>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</si>
  <si>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</si>
  <si>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</si>
  <si>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</si>
  <si>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</si>
  <si>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</si>
  <si>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</si>
  <si>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</si>
  <si>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</si>
  <si>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</si>
  <si>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</si>
  <si>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</si>
  <si>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</si>
  <si>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</si>
  <si>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</si>
  <si>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</si>
  <si>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</si>
  <si>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</si>
  <si>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</si>
  <si>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</si>
  <si>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</si>
  <si>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</si>
  <si>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</si>
  <si>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</si>
  <si>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</si>
  <si>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</si>
  <si>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</si>
  <si>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</si>
  <si>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</si>
  <si>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</si>
  <si>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</si>
  <si>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</si>
  <si>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</si>
  <si>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</si>
  <si>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</si>
  <si>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</si>
  <si>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</si>
  <si>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</si>
  <si>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</si>
  <si>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</si>
  <si>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</si>
  <si>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</si>
  <si>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</si>
  <si>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</si>
  <si>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</si>
  <si>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</si>
  <si>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</si>
  <si>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</si>
  <si>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</si>
  <si>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</si>
  <si>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</si>
  <si>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</si>
  <si>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</si>
  <si>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</si>
  <si>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</si>
  <si>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</si>
  <si>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</si>
  <si>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</si>
  <si>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</si>
  <si>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</si>
  <si>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</si>
  <si>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</si>
  <si>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</si>
  <si>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</si>
  <si>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</si>
  <si>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</si>
  <si>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</si>
  <si>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</si>
  <si>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</si>
  <si>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</si>
  <si>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</si>
  <si>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</si>
  <si>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</si>
  <si>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</si>
  <si>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</si>
  <si>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</si>
  <si>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</si>
  <si>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</si>
  <si>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</si>
  <si>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</si>
  <si>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</si>
  <si>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</si>
  <si>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</si>
  <si>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</si>
  <si>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</si>
  <si>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</si>
  <si>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</si>
  <si>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</si>
  <si>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</si>
  <si>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</si>
  <si>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</si>
  <si>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</si>
  <si>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</si>
  <si>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</si>
  <si>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</si>
  <si>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</si>
  <si>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</si>
  <si>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</si>
  <si>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</si>
  <si>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</si>
  <si>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</si>
  <si>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</si>
  <si>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</si>
  <si>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</si>
  <si>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</si>
  <si>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</si>
  <si>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</si>
  <si>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</si>
  <si>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</si>
  <si>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</si>
  <si>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</si>
  <si>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</si>
  <si>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</si>
  <si>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</si>
  <si>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</si>
  <si>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</si>
  <si>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</si>
  <si>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</si>
  <si>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</si>
  <si>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</si>
  <si>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</si>
  <si>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</si>
  <si>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</si>
  <si>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</si>
  <si>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</si>
  <si>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</si>
  <si>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</si>
  <si>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</si>
  <si>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</si>
  <si>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</si>
  <si>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</si>
  <si>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</si>
  <si>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</si>
  <si>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</si>
  <si>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</si>
  <si>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</si>
  <si>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</si>
  <si>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</si>
  <si>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</si>
  <si>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</si>
  <si>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</si>
  <si>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</si>
  <si>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</si>
  <si>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</si>
  <si>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</si>
  <si>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</si>
  <si>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</si>
  <si>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</si>
  <si>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</si>
  <si>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</si>
  <si>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</si>
  <si>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</si>
  <si>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</si>
  <si>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</si>
  <si>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</si>
  <si>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</si>
  <si>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</si>
  <si>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</si>
  <si>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</si>
  <si>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</si>
  <si>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</si>
  <si>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</si>
  <si>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</si>
  <si>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</si>
  <si>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</si>
  <si>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</si>
  <si>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</si>
  <si>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</si>
  <si>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</si>
  <si>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</si>
  <si>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</si>
  <si>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</si>
  <si>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</si>
  <si>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</si>
  <si>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</si>
  <si>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</si>
  <si>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</si>
  <si>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</si>
  <si>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</si>
  <si>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</si>
  <si>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</si>
  <si>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</si>
  <si>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</si>
  <si>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</si>
  <si>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</si>
  <si>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</si>
  <si>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</si>
  <si>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</si>
  <si>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</si>
  <si>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</si>
  <si>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</si>
  <si>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</si>
  <si>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</si>
  <si>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</si>
  <si>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</si>
  <si>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</si>
  <si>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</si>
  <si>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</si>
  <si>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</si>
  <si>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</si>
  <si>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</si>
  <si>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</si>
  <si>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</si>
  <si>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</si>
  <si>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</si>
  <si>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</si>
  <si>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</si>
  <si>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</si>
  <si>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</si>
  <si>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</si>
  <si>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</si>
  <si>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</si>
  <si>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</si>
  <si>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</si>
  <si>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</si>
  <si>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</si>
  <si>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</si>
  <si>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</si>
  <si>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</si>
  <si>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</si>
  <si>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</si>
  <si>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</si>
  <si>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</si>
  <si>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</si>
  <si>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</si>
  <si>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</si>
  <si>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</si>
  <si>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</si>
  <si>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</si>
  <si>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</si>
  <si>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</si>
  <si>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</si>
  <si>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</si>
  <si>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</si>
  <si>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</si>
  <si>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</si>
  <si>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</si>
  <si>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</si>
  <si>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</si>
  <si>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</si>
  <si>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</si>
  <si>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</si>
  <si>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</si>
  <si>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</si>
  <si>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</si>
  <si>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</si>
  <si>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</si>
  <si>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</si>
  <si>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</si>
  <si>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</si>
  <si>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</si>
  <si>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</si>
  <si>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</si>
  <si>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</si>
  <si>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</si>
  <si>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</si>
  <si>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</si>
  <si>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</si>
  <si>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</si>
  <si>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</si>
  <si>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</si>
  <si>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</si>
  <si>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</si>
  <si>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</si>
  <si>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</si>
  <si>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</si>
  <si>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</si>
  <si>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</si>
  <si>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</si>
  <si>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</si>
  <si>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</si>
  <si>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</si>
  <si>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</si>
  <si>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</si>
  <si>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</si>
  <si>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</si>
  <si>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</si>
  <si>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</si>
  <si>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</si>
  <si>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</si>
  <si>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</si>
  <si>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</si>
  <si>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</si>
  <si>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</si>
  <si>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</si>
  <si>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</si>
  <si>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</si>
  <si>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</si>
  <si>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</si>
  <si>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</si>
  <si>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</si>
  <si>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</si>
  <si>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</si>
  <si>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</si>
  <si>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</si>
  <si>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</si>
  <si>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</si>
  <si>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</si>
  <si>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</si>
  <si>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</si>
  <si>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</si>
  <si>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</si>
  <si>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</si>
  <si>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</si>
  <si>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</si>
  <si>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</si>
  <si>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</si>
  <si>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</si>
  <si>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</si>
  <si>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</si>
  <si>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</si>
  <si>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</si>
  <si>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</si>
  <si>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</si>
  <si>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</si>
  <si>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</si>
  <si>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</si>
  <si>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</si>
  <si>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</si>
  <si>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</si>
  <si>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</si>
  <si>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</si>
  <si>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</si>
  <si>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</si>
  <si>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</si>
  <si>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</si>
  <si>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</si>
  <si>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</si>
  <si>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</si>
  <si>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</si>
  <si>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</si>
  <si>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</si>
  <si>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</si>
  <si>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</si>
  <si>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</si>
  <si>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</si>
  <si>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</si>
  <si>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</si>
  <si>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</si>
  <si>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</si>
  <si>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</si>
  <si>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</si>
  <si>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</si>
  <si>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</si>
  <si>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</si>
  <si>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</si>
  <si>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</si>
  <si>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</si>
  <si>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</si>
  <si>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</si>
  <si>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</si>
  <si>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</si>
  <si>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</si>
  <si>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</si>
  <si>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</si>
  <si>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</si>
  <si>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</si>
  <si>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</si>
  <si>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</si>
  <si>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</si>
  <si>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</si>
  <si>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</si>
  <si>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</si>
  <si>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</si>
  <si>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</si>
  <si>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</si>
  <si>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</si>
  <si>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</si>
  <si>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</si>
  <si>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</si>
  <si>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</si>
  <si>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</si>
  <si>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</si>
  <si>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</si>
  <si>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</si>
  <si>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</si>
  <si>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</si>
  <si>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</si>
  <si>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</si>
  <si>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</si>
  <si>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</si>
  <si>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</si>
  <si>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</si>
  <si>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</si>
  <si>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</si>
  <si>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</si>
  <si>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</si>
  <si>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</si>
  <si>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</si>
  <si>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</si>
  <si>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</si>
  <si>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</si>
  <si>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</si>
  <si>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</si>
  <si>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</si>
  <si>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</si>
  <si>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</si>
  <si>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</si>
  <si>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</si>
  <si>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</si>
  <si>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</si>
  <si>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</si>
  <si>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</si>
  <si>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</si>
  <si>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</si>
  <si>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</si>
  <si>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</si>
  <si>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</si>
  <si>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</si>
  <si>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</si>
  <si>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</si>
  <si>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</si>
  <si>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</si>
  <si>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</si>
  <si>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</si>
  <si>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</si>
  <si>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</si>
  <si>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</si>
  <si>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</si>
  <si>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</si>
  <si>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</si>
  <si>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</si>
  <si>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</si>
  <si>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</si>
  <si>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</si>
  <si>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</si>
  <si>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</si>
  <si>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</si>
  <si>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</si>
  <si>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</si>
  <si>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</si>
  <si>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</si>
  <si>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</si>
  <si>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</si>
  <si>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</si>
  <si>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</si>
  <si>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</si>
  <si>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</si>
  <si>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</si>
  <si>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</si>
  <si>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</si>
  <si>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</si>
  <si>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</si>
  <si>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</si>
  <si>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</si>
  <si>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</si>
  <si>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</si>
  <si>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</si>
  <si>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</si>
  <si>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</si>
  <si>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</si>
  <si>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</si>
  <si>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</si>
  <si>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</si>
  <si>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</si>
  <si>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</si>
  <si>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</si>
  <si>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</si>
  <si>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</si>
  <si>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</si>
  <si>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</si>
  <si>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</si>
  <si>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</si>
  <si>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</si>
  <si>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</si>
  <si>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</si>
  <si>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</si>
  <si>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</si>
  <si>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</si>
  <si>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</si>
  <si>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</si>
  <si>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</si>
  <si>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</si>
  <si>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</si>
  <si>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</si>
  <si>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</si>
  <si>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</si>
  <si>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</si>
  <si>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</si>
  <si>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</si>
  <si>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</si>
  <si>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</si>
  <si>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</si>
  <si>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</si>
  <si>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</si>
  <si>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</si>
  <si>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</si>
  <si>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</si>
  <si>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</si>
  <si>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</si>
  <si>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</si>
  <si>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</si>
  <si>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</si>
  <si>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</si>
  <si>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</si>
  <si>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</si>
  <si>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</si>
  <si>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</si>
  <si>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</si>
  <si>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</si>
  <si>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</si>
  <si>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</si>
  <si>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</si>
  <si>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</si>
  <si>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</si>
  <si>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</si>
  <si>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</si>
  <si>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</si>
  <si>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</si>
  <si>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</si>
  <si>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</si>
  <si>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</si>
  <si>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</si>
  <si>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</si>
  <si>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</si>
  <si>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</si>
  <si>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</si>
  <si>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</si>
  <si>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</si>
  <si>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</si>
  <si>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</si>
  <si>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</si>
  <si>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</si>
  <si>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</si>
  <si>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</si>
  <si>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</si>
  <si>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</si>
  <si>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</si>
  <si>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</si>
  <si>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</si>
  <si>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</si>
  <si>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</si>
  <si>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</si>
  <si>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</si>
  <si>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</si>
  <si>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</si>
  <si>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</si>
  <si>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</si>
  <si>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</si>
  <si>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</si>
  <si>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</si>
  <si>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</si>
  <si>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</si>
  <si>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</si>
  <si>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</si>
  <si>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</si>
  <si>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</si>
  <si>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</si>
  <si>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</si>
  <si>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</si>
  <si>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</si>
  <si>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</si>
  <si>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</si>
  <si>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</si>
  <si>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</si>
  <si>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</si>
  <si>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</si>
  <si>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</si>
  <si>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</si>
  <si>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</si>
  <si>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</si>
  <si>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</si>
  <si>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</si>
  <si>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</si>
  <si>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</si>
  <si>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</si>
  <si>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</si>
  <si>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</si>
  <si>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</si>
  <si>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</si>
  <si>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</si>
  <si>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</si>
  <si>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</si>
  <si>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</si>
  <si>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</si>
  <si>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</si>
  <si>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</si>
  <si>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</si>
  <si>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</si>
  <si>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</si>
  <si>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</si>
  <si>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</si>
  <si>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</si>
  <si>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</si>
  <si>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</si>
  <si>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</si>
  <si>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</si>
  <si>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</si>
  <si>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</si>
  <si>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</si>
  <si>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</si>
  <si>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</si>
  <si>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</si>
  <si>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</si>
  <si>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</si>
  <si>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</si>
  <si>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</si>
  <si>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</si>
  <si>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</si>
  <si>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</si>
  <si>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</si>
  <si>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</si>
  <si>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</si>
  <si>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</si>
  <si>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</si>
  <si>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</si>
  <si>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</si>
  <si>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</si>
  <si>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</si>
  <si>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</si>
  <si>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</si>
  <si>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</si>
  <si>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</si>
  <si>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</si>
  <si>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</si>
  <si>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</si>
  <si>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</si>
  <si>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</si>
  <si>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</si>
  <si>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</si>
  <si>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</si>
  <si>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</si>
  <si>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</si>
  <si>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</si>
  <si>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</si>
  <si>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</si>
  <si>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</si>
  <si>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</si>
  <si>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</si>
  <si>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</si>
  <si>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</si>
  <si>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</si>
  <si>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</si>
  <si>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</si>
  <si>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</si>
  <si>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</si>
  <si>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</si>
  <si>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</si>
  <si>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</si>
  <si>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</si>
  <si>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</si>
  <si>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</si>
  <si>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</si>
  <si>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</si>
  <si>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</si>
  <si>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</si>
  <si>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</si>
  <si>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</si>
  <si>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</si>
  <si>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</si>
  <si>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</si>
  <si>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</si>
  <si>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</si>
  <si>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</si>
  <si>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</si>
  <si>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</si>
  <si>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</si>
  <si>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</si>
  <si>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</si>
  <si>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</si>
  <si>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</si>
  <si>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</si>
  <si>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</si>
  <si>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</si>
  <si>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</si>
  <si>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</si>
  <si>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</si>
  <si>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</si>
  <si>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</si>
  <si>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</si>
  <si>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</si>
  <si>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</si>
  <si>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</si>
  <si>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</si>
  <si>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</si>
  <si>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</si>
  <si>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</si>
  <si>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</si>
  <si>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</si>
  <si>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</si>
  <si>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</si>
  <si>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</si>
  <si>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</si>
  <si>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</si>
  <si>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</si>
  <si>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</si>
  <si>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</si>
  <si>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</si>
  <si>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</si>
  <si>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</si>
  <si>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</si>
  <si>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</si>
  <si>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</si>
  <si>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</si>
  <si>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</si>
  <si>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</si>
  <si>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</si>
  <si>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</si>
  <si>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</si>
  <si>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</si>
  <si>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</si>
  <si>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</si>
  <si>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</si>
  <si>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</si>
  <si>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</si>
  <si>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</si>
  <si>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</si>
  <si>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</si>
  <si>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</si>
  <si>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</si>
  <si>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</si>
  <si>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</si>
  <si>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</si>
  <si>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</si>
  <si>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</si>
  <si>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</si>
  <si>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</si>
  <si>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</si>
  <si>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</si>
  <si>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</si>
  <si>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</si>
  <si>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</si>
  <si>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</si>
  <si>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</si>
  <si>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</si>
  <si>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</si>
  <si>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</si>
  <si>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</si>
  <si>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</si>
  <si>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</si>
  <si>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</si>
  <si>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</si>
  <si>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</si>
  <si>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</si>
  <si>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</si>
  <si>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</si>
  <si>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</si>
  <si>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</si>
  <si>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</si>
  <si>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</si>
  <si>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</si>
  <si>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</si>
  <si>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</si>
  <si>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</si>
  <si>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</si>
  <si>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</si>
  <si>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</si>
  <si>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</si>
  <si>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</si>
  <si>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</si>
  <si>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</si>
  <si>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</si>
  <si>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</si>
  <si>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</si>
  <si>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</si>
  <si>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</si>
  <si>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</si>
  <si>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</si>
  <si>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</si>
  <si>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</si>
  <si>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</si>
  <si>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</si>
  <si>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</si>
  <si>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</si>
  <si>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</si>
  <si>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</si>
  <si>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</si>
  <si>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</si>
  <si>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</si>
  <si>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</si>
  <si>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</si>
  <si>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</si>
  <si>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</si>
  <si>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</si>
  <si>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</si>
  <si>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</si>
  <si>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</si>
  <si>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</si>
  <si>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</si>
  <si>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</si>
  <si>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</si>
  <si>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</si>
  <si>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</si>
  <si>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</si>
  <si>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</si>
  <si>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</si>
  <si>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</si>
  <si>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</si>
  <si>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</si>
  <si>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</si>
  <si>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</si>
  <si>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</si>
  <si>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</si>
  <si>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</si>
  <si>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</si>
  <si>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</si>
  <si>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</si>
  <si>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</si>
  <si>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</si>
  <si>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</si>
  <si>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</si>
  <si>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</si>
  <si>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</si>
  <si>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</si>
  <si>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</si>
  <si>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</si>
  <si>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</si>
  <si>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</si>
  <si>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</si>
  <si>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</si>
  <si>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</si>
  <si>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</si>
  <si>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</si>
  <si>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</si>
  <si>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</si>
  <si>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</si>
  <si>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</si>
  <si>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</si>
  <si>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</si>
  <si>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</si>
  <si>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</si>
  <si>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</si>
  <si>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</si>
  <si>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</si>
  <si>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</si>
  <si>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</si>
  <si>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</si>
  <si>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</si>
  <si>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</si>
  <si>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</si>
  <si>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</si>
  <si>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</si>
  <si>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</si>
  <si>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</si>
  <si>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</si>
  <si>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</si>
  <si>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</si>
  <si>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</si>
  <si>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</si>
  <si>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</si>
  <si>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</si>
  <si>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</si>
  <si>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</si>
  <si>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</si>
  <si>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</si>
  <si>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</si>
  <si>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</si>
  <si>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</si>
  <si>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</si>
  <si>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</si>
  <si>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</si>
  <si>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</si>
  <si>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</si>
  <si>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</si>
  <si>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</si>
  <si>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</si>
  <si>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</si>
  <si>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</si>
  <si>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</si>
  <si>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</si>
  <si>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</si>
  <si>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</si>
  <si>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</si>
  <si>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</si>
  <si>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</si>
  <si>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</si>
  <si>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</si>
  <si>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</si>
  <si>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</si>
  <si>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</si>
  <si>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</si>
  <si>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</si>
  <si>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</si>
  <si>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</si>
  <si>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</si>
  <si>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</si>
  <si>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</si>
  <si>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</si>
  <si>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</si>
  <si>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</si>
  <si>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</si>
  <si>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</si>
  <si>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</si>
  <si>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</si>
  <si>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</si>
  <si>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</si>
  <si>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</si>
  <si>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</si>
  <si>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</si>
  <si>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</si>
  <si>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</si>
  <si>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</si>
  <si>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</si>
  <si>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</si>
  <si>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</si>
  <si>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</si>
  <si>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</si>
  <si>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</si>
  <si>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</si>
  <si>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</si>
  <si>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</si>
  <si>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</si>
  <si>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</si>
  <si>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</si>
  <si>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</si>
  <si>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</si>
  <si>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</si>
  <si>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</si>
  <si>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</si>
  <si>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</si>
  <si>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</si>
  <si>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</si>
  <si>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</si>
  <si>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</si>
  <si>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</si>
  <si>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</si>
  <si>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</si>
  <si>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</si>
  <si>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</si>
  <si>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</si>
  <si>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</si>
  <si>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</si>
  <si>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</si>
  <si>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</si>
  <si>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</si>
  <si>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</si>
  <si>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</si>
  <si>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</si>
  <si>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</si>
  <si>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</si>
  <si>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</si>
  <si>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</si>
  <si>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</si>
  <si>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</si>
  <si>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</si>
  <si>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</si>
  <si>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</si>
  <si>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</si>
  <si>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</si>
  <si>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</si>
  <si>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</si>
  <si>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</si>
  <si>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</si>
  <si>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</si>
  <si>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</si>
  <si>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</si>
  <si>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</si>
  <si>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</si>
  <si>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</si>
  <si>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</si>
  <si>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</si>
  <si>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</si>
  <si>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</si>
  <si>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</si>
  <si>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</si>
  <si>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</si>
  <si>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</si>
  <si>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</si>
  <si>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</si>
  <si>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</si>
  <si>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</si>
  <si>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</si>
  <si>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</si>
  <si>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</si>
  <si>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</si>
  <si>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</si>
  <si>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</si>
  <si>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</si>
  <si>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</si>
  <si>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</si>
  <si>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</si>
  <si>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</si>
  <si>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</si>
  <si>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</si>
  <si>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</si>
  <si>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</si>
  <si>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</si>
  <si>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</si>
  <si>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</si>
  <si>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</si>
  <si>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</si>
  <si>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</si>
  <si>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</si>
  <si>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</si>
  <si>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</si>
  <si>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</si>
  <si>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</si>
  <si>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</si>
  <si>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</si>
  <si>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</si>
  <si>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</si>
  <si>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</si>
  <si>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</si>
  <si>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</si>
  <si>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</si>
  <si>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</si>
  <si>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</si>
  <si>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</si>
  <si>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</si>
  <si>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</si>
  <si>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</si>
  <si>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</si>
  <si>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</si>
  <si>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</si>
  <si>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</si>
  <si>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</si>
  <si>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</si>
  <si>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</si>
  <si>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</si>
  <si>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</si>
  <si>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</si>
  <si>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</si>
  <si>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</si>
  <si>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</si>
  <si>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</si>
  <si>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</si>
  <si>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</si>
  <si>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</si>
  <si>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</si>
  <si>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</si>
  <si>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</si>
  <si>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</si>
  <si>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</si>
  <si>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</si>
  <si>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</si>
  <si>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</si>
  <si>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</si>
  <si>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</si>
  <si>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</si>
  <si>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</si>
  <si>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</si>
  <si>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</si>
  <si>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</si>
  <si>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</si>
  <si>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</si>
  <si>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</si>
  <si>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</si>
  <si>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</si>
  <si>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</si>
  <si>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</si>
  <si>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</si>
  <si>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</si>
  <si>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</si>
  <si>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</si>
  <si>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</si>
  <si>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</si>
  <si>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</si>
  <si>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</si>
  <si>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</si>
  <si>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</si>
  <si>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</si>
  <si>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</si>
  <si>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</si>
  <si>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</si>
  <si>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</si>
  <si>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</si>
  <si>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</si>
  <si>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</si>
  <si>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</si>
  <si>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</si>
  <si>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</si>
  <si>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</si>
  <si>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</si>
  <si>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</si>
  <si>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</si>
  <si>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</si>
  <si>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</si>
  <si>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</si>
  <si>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</si>
  <si>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</si>
  <si>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</si>
  <si>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</si>
  <si>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</si>
  <si>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</si>
  <si>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</si>
  <si>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</si>
  <si>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</si>
  <si>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</si>
  <si>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</si>
  <si>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</si>
  <si>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</si>
  <si>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</si>
  <si>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</si>
  <si>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</si>
  <si>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</si>
  <si>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</si>
  <si>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</si>
  <si>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</si>
  <si>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</si>
  <si>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</si>
  <si>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</si>
  <si>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</si>
  <si>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</si>
  <si>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</si>
  <si>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</si>
  <si>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</si>
  <si>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</si>
  <si>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</si>
  <si>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</si>
  <si>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</si>
  <si>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</si>
  <si>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</si>
  <si>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</si>
  <si>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</si>
  <si>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</si>
  <si>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</si>
  <si>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</si>
  <si>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</si>
  <si>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</si>
  <si>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</si>
  <si>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</si>
  <si>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</si>
  <si>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</si>
  <si>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</si>
  <si>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</si>
  <si>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</si>
  <si>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</si>
  <si>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</si>
  <si>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</si>
  <si>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</si>
  <si>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</si>
  <si>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</si>
  <si>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</si>
  <si>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</si>
  <si>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</si>
  <si>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</si>
  <si>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</si>
  <si>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</si>
  <si>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</si>
  <si>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</si>
  <si>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</si>
  <si>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</si>
  <si>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</si>
  <si>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</si>
  <si>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</si>
  <si>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</si>
  <si>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</si>
  <si>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</si>
  <si>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</si>
  <si>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</si>
  <si>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</si>
  <si>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</si>
  <si>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</si>
  <si>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</si>
  <si>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</si>
  <si>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</si>
  <si>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</si>
  <si>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</si>
  <si>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</si>
  <si>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</si>
  <si>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</si>
  <si>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</si>
  <si>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</si>
  <si>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</si>
  <si>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</si>
  <si>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</si>
  <si>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</si>
  <si>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</si>
  <si>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</si>
  <si>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</si>
  <si>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</si>
  <si>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</si>
  <si>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</si>
  <si>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</si>
  <si>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</si>
  <si>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</si>
  <si>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</si>
  <si>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</si>
  <si>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</si>
  <si>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</si>
  <si>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</si>
  <si>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</si>
  <si>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</si>
  <si>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</si>
  <si>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</si>
  <si>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</si>
  <si>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</si>
  <si>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</si>
  <si>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</si>
  <si>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</si>
  <si>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</si>
  <si>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</si>
  <si>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</si>
  <si>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</si>
  <si>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</si>
  <si>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</si>
  <si>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</si>
  <si>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</si>
  <si>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</si>
  <si>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</si>
  <si>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</si>
  <si>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</si>
  <si>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</si>
  <si>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</si>
  <si>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</si>
  <si>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</si>
  <si>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</si>
  <si>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</si>
  <si>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</si>
  <si>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</si>
  <si>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</si>
  <si>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</si>
  <si>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</si>
  <si>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</si>
  <si>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</si>
  <si>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</si>
  <si>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</si>
  <si>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</si>
  <si>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</si>
  <si>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</si>
  <si>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</si>
  <si>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</si>
  <si>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</si>
  <si>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</si>
  <si>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</si>
  <si>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</si>
  <si>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</si>
  <si>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</si>
  <si>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</si>
  <si>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</si>
  <si>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</si>
  <si>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</si>
  <si>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</si>
  <si>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</si>
  <si>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</si>
  <si>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</si>
  <si>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</si>
  <si>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</si>
  <si>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</si>
  <si>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</si>
  <si>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</si>
  <si>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</si>
  <si>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</si>
  <si>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</si>
  <si>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</si>
  <si>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</si>
  <si>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</si>
  <si>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</si>
  <si>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</si>
  <si>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</si>
  <si>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</si>
  <si>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</si>
  <si>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</si>
  <si>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</si>
  <si>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</si>
  <si>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</si>
  <si>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</si>
  <si>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</si>
  <si>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</si>
  <si>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</si>
  <si>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</si>
  <si>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</si>
  <si>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</si>
  <si>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</si>
  <si>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</si>
  <si>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</si>
  <si>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</si>
  <si>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</si>
  <si>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</si>
  <si>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</si>
  <si>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</si>
  <si>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</si>
  <si>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</si>
  <si>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</si>
  <si>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</si>
  <si>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</si>
  <si>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</si>
  <si>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</si>
  <si>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</si>
  <si>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</si>
  <si>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</si>
  <si>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</si>
  <si>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</si>
  <si>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</si>
  <si>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</si>
  <si>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</si>
  <si>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</si>
  <si>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</si>
  <si>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</si>
  <si>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</si>
  <si>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</si>
  <si>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</si>
  <si>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</si>
  <si>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</si>
  <si>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</si>
  <si>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</si>
  <si>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</si>
  <si>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</si>
  <si>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</si>
  <si>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</si>
  <si>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</si>
  <si>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</si>
  <si>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</si>
  <si>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</si>
  <si>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</si>
  <si>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</si>
  <si>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</si>
  <si>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</si>
  <si>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</si>
  <si>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</si>
  <si>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</si>
  <si>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</si>
  <si>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</si>
  <si>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</si>
  <si>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</si>
  <si>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</si>
  <si>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</si>
  <si>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</si>
  <si>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</si>
  <si>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</si>
  <si>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</si>
  <si>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</si>
  <si>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</si>
  <si>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</si>
  <si>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</si>
  <si>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</si>
  <si>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</si>
  <si>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</si>
  <si>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</si>
  <si>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</si>
  <si>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</si>
  <si>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</si>
  <si>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</si>
  <si>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</si>
  <si>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</si>
  <si>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</si>
  <si>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</si>
  <si>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</si>
  <si>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</si>
  <si>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</si>
  <si>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</si>
  <si>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</si>
  <si>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</si>
  <si>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</si>
  <si>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</si>
  <si>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</si>
  <si>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</si>
  <si>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</si>
  <si>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</si>
  <si>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</si>
  <si>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</si>
  <si>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</si>
  <si>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</si>
  <si>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</si>
  <si>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</si>
  <si>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</si>
  <si>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</si>
  <si>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</si>
  <si>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</si>
  <si>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</si>
  <si>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</si>
  <si>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</si>
  <si>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</si>
  <si>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</si>
  <si>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</si>
  <si>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</si>
  <si>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</si>
  <si>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</si>
  <si>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</si>
  <si>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</si>
  <si>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</si>
  <si>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</si>
  <si>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</si>
  <si>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</si>
  <si>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</si>
  <si>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</si>
  <si>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</si>
  <si>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</si>
  <si>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</si>
  <si>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</si>
  <si>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</si>
  <si>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</si>
  <si>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</si>
  <si>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</si>
  <si>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</si>
  <si>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</si>
  <si>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</si>
  <si>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</si>
  <si>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</si>
  <si>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</si>
  <si>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</si>
  <si>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</si>
  <si>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</si>
  <si>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</si>
  <si>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</si>
  <si>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</si>
  <si>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</si>
  <si>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</si>
  <si>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</si>
  <si>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</si>
  <si>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</si>
  <si>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</si>
  <si>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</si>
  <si>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</si>
  <si>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</si>
  <si>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</si>
  <si>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</si>
  <si>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</si>
  <si>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</si>
  <si>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</si>
  <si>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</si>
  <si>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</si>
  <si>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</si>
  <si>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</si>
  <si>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</si>
  <si>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</si>
  <si>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</si>
  <si>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</si>
  <si>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</si>
  <si>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</si>
  <si>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</si>
  <si>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</si>
  <si>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</si>
  <si>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</si>
  <si>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</si>
  <si>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</si>
  <si>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</si>
  <si>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</si>
  <si>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</si>
  <si>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</si>
  <si>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</si>
  <si>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</si>
  <si>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</si>
  <si>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</si>
  <si>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</si>
  <si>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</si>
  <si>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</si>
  <si>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</si>
  <si>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</si>
  <si>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</si>
  <si>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</si>
  <si>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</si>
  <si>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</si>
  <si>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</si>
  <si>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</si>
  <si>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</si>
  <si>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</si>
  <si>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</si>
  <si>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</si>
  <si>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</si>
  <si>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</si>
  <si>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</si>
  <si>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</si>
  <si>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</si>
  <si>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</si>
  <si>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</si>
  <si>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</si>
  <si>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</si>
  <si>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</si>
  <si>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</si>
  <si>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</si>
  <si>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</si>
  <si>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</si>
  <si>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</si>
  <si>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</si>
  <si>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</si>
  <si>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</si>
  <si>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</si>
  <si>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</si>
  <si>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</si>
  <si>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</si>
  <si>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</si>
  <si>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</si>
  <si>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</si>
  <si>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</si>
  <si>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</si>
  <si>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</si>
  <si>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</si>
  <si>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</si>
  <si>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</si>
  <si>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</si>
  <si>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</si>
  <si>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</si>
  <si>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</si>
  <si>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</si>
  <si>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</si>
  <si>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</si>
  <si>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</si>
  <si>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</si>
  <si>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</si>
  <si>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</si>
  <si>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</si>
  <si>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</si>
  <si>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</si>
  <si>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</si>
  <si>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</si>
  <si>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</si>
  <si>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</si>
  <si>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</si>
  <si>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</si>
  <si>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</si>
  <si>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</si>
  <si>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</si>
  <si>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</si>
  <si>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</si>
  <si>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</si>
  <si>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</si>
  <si>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</si>
  <si>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</si>
  <si>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</si>
  <si>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</si>
  <si>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</si>
  <si>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</si>
  <si>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</si>
  <si>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</si>
  <si>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</si>
  <si>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</si>
  <si>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</si>
  <si>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</si>
  <si>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</si>
  <si>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</si>
  <si>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</si>
  <si>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</si>
  <si>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</si>
  <si>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</si>
  <si>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</si>
  <si>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</si>
  <si>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</si>
  <si>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</si>
  <si>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</si>
  <si>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</si>
  <si>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</si>
  <si>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</si>
  <si>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</si>
  <si>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</si>
  <si>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</si>
  <si>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</si>
  <si>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</si>
  <si>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</si>
  <si>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</si>
  <si>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</si>
  <si>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</si>
  <si>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</si>
  <si>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</si>
  <si>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</si>
  <si>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</si>
  <si>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</si>
  <si>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</si>
  <si>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</si>
  <si>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</si>
  <si>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</si>
  <si>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</si>
  <si>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</si>
  <si>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</si>
  <si>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</si>
  <si>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</si>
  <si>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</si>
  <si>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</si>
  <si>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</si>
  <si>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</si>
  <si>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</si>
  <si>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</si>
  <si>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</si>
  <si>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</si>
  <si>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</si>
  <si>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</si>
  <si>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</si>
  <si>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</si>
  <si>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</si>
  <si>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</si>
  <si>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</si>
  <si>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</si>
  <si>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</si>
  <si>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</si>
  <si>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</si>
  <si>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</si>
  <si>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</si>
  <si>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</si>
  <si>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</si>
  <si>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</si>
  <si>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</si>
  <si>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</si>
  <si>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</si>
  <si>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</si>
  <si>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</si>
  <si>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</si>
  <si>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</si>
  <si>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</si>
  <si>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</si>
  <si>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</si>
  <si>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</si>
  <si>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</si>
  <si>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</si>
  <si>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</si>
  <si>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</si>
  <si>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</si>
  <si>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</si>
  <si>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</si>
  <si>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</si>
  <si>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</si>
  <si>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</si>
  <si>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</si>
  <si>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</si>
  <si>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</si>
  <si>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</si>
  <si>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</si>
  <si>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</si>
  <si>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</si>
  <si>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</si>
  <si>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</si>
  <si>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</si>
  <si>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</si>
  <si>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</si>
  <si>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</si>
  <si>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</si>
  <si>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</si>
  <si>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</si>
  <si>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</si>
  <si>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</si>
  <si>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</si>
  <si>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</si>
  <si>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</si>
  <si>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</si>
  <si>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</si>
  <si>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</si>
  <si>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</si>
  <si>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</si>
  <si>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</si>
  <si>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</si>
  <si>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</si>
  <si>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</si>
  <si>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</si>
  <si>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</si>
  <si>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</si>
  <si>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</si>
  <si>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</si>
  <si>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</si>
  <si>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</si>
  <si>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</si>
  <si>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</si>
  <si>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</si>
  <si>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</si>
  <si>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</si>
  <si>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</si>
  <si>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</si>
  <si>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</si>
  <si>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</si>
  <si>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</si>
  <si>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</si>
  <si>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</si>
  <si>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</si>
  <si>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</si>
  <si>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</si>
  <si>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</si>
  <si>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</si>
  <si>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</si>
  <si>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</si>
  <si>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</si>
  <si>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</si>
  <si>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</si>
  <si>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</si>
  <si>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</si>
  <si>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</si>
  <si>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</si>
  <si>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</si>
  <si>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</si>
  <si>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</si>
  <si>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</si>
  <si>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</si>
  <si>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</si>
  <si>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</si>
  <si>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</si>
  <si>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</si>
  <si>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</si>
  <si>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</si>
  <si>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</si>
  <si>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</si>
  <si>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</si>
  <si>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</si>
  <si>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</si>
  <si>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</si>
  <si>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</si>
  <si>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</si>
  <si>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</si>
  <si>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</si>
  <si>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</si>
  <si>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</si>
  <si>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</si>
  <si>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</si>
  <si>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</si>
  <si>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</si>
  <si>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</si>
  <si>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</si>
  <si>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</si>
  <si>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</si>
  <si>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</si>
  <si>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</si>
  <si>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</si>
  <si>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</si>
  <si>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</si>
  <si>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</si>
  <si>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</si>
  <si>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</si>
  <si>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</si>
  <si>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</si>
  <si>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</si>
  <si>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</si>
  <si>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</si>
  <si>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</si>
  <si>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</si>
  <si>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</si>
  <si>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</si>
  <si>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</si>
  <si>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</si>
  <si>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</si>
  <si>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</si>
  <si>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</si>
  <si>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</si>
  <si>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</si>
  <si>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</si>
  <si>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</si>
  <si>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</si>
  <si>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</si>
  <si>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</si>
  <si>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</si>
  <si>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</si>
  <si>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</si>
  <si>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</si>
  <si>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</si>
  <si>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</si>
  <si>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</si>
  <si>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</si>
  <si>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</si>
  <si>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</si>
  <si>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</si>
  <si>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</si>
  <si>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</si>
  <si>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</si>
  <si>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</si>
  <si>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</si>
  <si>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</si>
  <si>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</si>
  <si>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</si>
  <si>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</si>
  <si>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</si>
  <si>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</si>
  <si>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</si>
  <si>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</si>
  <si>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</si>
  <si>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</si>
  <si>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</si>
  <si>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</si>
  <si>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</si>
  <si>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</si>
  <si>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</si>
  <si>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</si>
  <si>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</si>
  <si>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</si>
  <si>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</si>
  <si>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</si>
  <si>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</si>
  <si>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</si>
  <si>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</si>
  <si>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</si>
  <si>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</si>
  <si>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</si>
  <si>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</si>
  <si>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</si>
  <si>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</si>
  <si>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</si>
  <si>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</si>
  <si>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</si>
  <si>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</si>
  <si>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</si>
  <si>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</si>
  <si>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</si>
  <si>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</si>
  <si>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</si>
  <si>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</si>
  <si>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</si>
  <si>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</si>
  <si>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</si>
  <si>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</si>
  <si>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</si>
  <si>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</si>
  <si>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</si>
  <si>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</si>
  <si>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</si>
  <si>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</si>
  <si>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</si>
  <si>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</si>
  <si>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</si>
  <si>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</si>
  <si>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</si>
  <si>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</si>
  <si>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</si>
  <si>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</si>
  <si>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</si>
  <si>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</si>
  <si>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</si>
  <si>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</si>
  <si>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</si>
  <si>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</si>
  <si>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</si>
  <si>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</si>
  <si>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</si>
  <si>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</si>
  <si>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</si>
  <si>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</si>
  <si>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</si>
  <si>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</si>
  <si>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</si>
  <si>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</si>
  <si>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</si>
  <si>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</si>
  <si>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</si>
  <si>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</si>
  <si>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</si>
  <si>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</si>
  <si>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</si>
  <si>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</si>
  <si>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</si>
  <si>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</si>
  <si>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</si>
  <si>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</si>
  <si>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</si>
  <si>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</si>
  <si>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</si>
  <si>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</si>
  <si>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</si>
  <si>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</si>
  <si>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</si>
  <si>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</si>
  <si>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</si>
  <si>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</si>
  <si>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</si>
  <si>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</si>
  <si>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</si>
  <si>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</si>
  <si>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</si>
  <si>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</si>
  <si>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</si>
  <si>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</si>
  <si>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</si>
  <si>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</si>
  <si>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</si>
  <si>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</si>
  <si>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</si>
  <si>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</si>
  <si>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</si>
  <si>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</si>
  <si>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</si>
  <si>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</si>
  <si>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</si>
  <si>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</si>
  <si>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</si>
  <si>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</si>
  <si>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</si>
  <si>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</si>
  <si>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</si>
  <si>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</si>
  <si>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</si>
  <si>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</si>
  <si>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</si>
  <si>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</si>
  <si>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</si>
  <si>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</si>
  <si>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</si>
  <si>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</si>
  <si>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</si>
  <si>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</si>
  <si>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</si>
  <si>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</si>
  <si>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</si>
  <si>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</si>
  <si>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</si>
  <si>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</si>
  <si>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</si>
  <si>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</si>
  <si>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</si>
  <si>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</si>
  <si>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</si>
  <si>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</si>
  <si>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</si>
  <si>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</si>
  <si>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</si>
  <si>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</si>
  <si>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</si>
  <si>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</si>
  <si>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</si>
  <si>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</si>
  <si>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</si>
  <si>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</si>
  <si>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</si>
  <si>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</si>
  <si>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</si>
  <si>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</si>
  <si>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</si>
  <si>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</si>
  <si>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</si>
  <si>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</si>
  <si>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</si>
  <si>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</si>
  <si>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</si>
  <si>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</si>
  <si>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</si>
  <si>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</si>
  <si>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</si>
  <si>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</si>
  <si>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</si>
  <si>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</si>
  <si>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</si>
  <si>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</si>
  <si>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</si>
  <si>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</si>
  <si>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</si>
  <si>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</si>
  <si>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</si>
  <si>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</si>
  <si>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</si>
  <si>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</si>
  <si>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</si>
  <si>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</si>
  <si>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</si>
  <si>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</si>
  <si>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</si>
  <si>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</si>
  <si>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</si>
  <si>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</si>
  <si>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</si>
  <si>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</si>
  <si>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</si>
  <si>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</si>
  <si>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</si>
  <si>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</si>
  <si>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</si>
  <si>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</si>
  <si>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</si>
  <si>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</si>
  <si>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</si>
  <si>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</si>
  <si>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</si>
  <si>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</si>
  <si>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</si>
  <si>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</si>
  <si>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</si>
  <si>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</si>
  <si>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</si>
  <si>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</si>
  <si>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</si>
  <si>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</si>
  <si>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</si>
  <si>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</si>
  <si>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</si>
  <si>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</si>
  <si>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</si>
  <si>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</si>
  <si>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</si>
  <si>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</si>
  <si>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</si>
  <si>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</si>
  <si>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</si>
  <si>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</si>
  <si>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</si>
  <si>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</si>
  <si>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</si>
  <si>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</si>
  <si>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</si>
  <si>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</si>
  <si>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</si>
  <si>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</si>
  <si>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</si>
  <si>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</si>
  <si>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</si>
  <si>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</si>
  <si>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</si>
  <si>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</si>
  <si>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</si>
  <si>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</si>
  <si>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</si>
  <si>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</si>
  <si>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</si>
  <si>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</si>
  <si>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</si>
  <si>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</si>
  <si>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</si>
  <si>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</si>
  <si>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</si>
  <si>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</si>
  <si>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</si>
  <si>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</si>
  <si>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</si>
  <si>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</si>
  <si>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</si>
  <si>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</si>
  <si>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</si>
  <si>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</si>
  <si>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</si>
  <si>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</si>
  <si>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</si>
  <si>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</si>
  <si>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</si>
  <si>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</si>
  <si>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</si>
  <si>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</si>
  <si>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</si>
  <si>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</si>
  <si>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</si>
  <si>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</si>
  <si>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</si>
  <si>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</si>
  <si>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</si>
  <si>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</si>
  <si>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</si>
  <si>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</si>
  <si>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</si>
  <si>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</si>
  <si>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</si>
  <si>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</si>
  <si>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</si>
  <si>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</si>
  <si>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</si>
  <si>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</si>
  <si>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</si>
  <si>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</si>
  <si>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</si>
  <si>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</si>
  <si>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</si>
  <si>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</si>
  <si>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</si>
  <si>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</si>
  <si>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</si>
  <si>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</si>
  <si>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</si>
  <si>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</si>
  <si>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</si>
  <si>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</si>
  <si>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</si>
  <si>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</si>
  <si>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</si>
  <si>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</si>
  <si>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</si>
  <si>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</si>
  <si>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</si>
  <si>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</si>
  <si>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</si>
  <si>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</si>
  <si>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</si>
  <si>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</si>
  <si>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</si>
  <si>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</si>
  <si>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</si>
  <si>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</si>
  <si>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</si>
  <si>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</si>
  <si>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</si>
  <si>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</si>
  <si>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</si>
  <si>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</si>
  <si>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</si>
  <si>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</si>
  <si>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</si>
  <si>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</si>
  <si>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</si>
  <si>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</si>
  <si>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</si>
  <si>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</si>
  <si>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</si>
  <si>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</si>
  <si>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</si>
  <si>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</si>
  <si>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</si>
  <si>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</si>
  <si>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</si>
  <si>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</si>
  <si>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</si>
  <si>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</si>
  <si>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</si>
  <si>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</si>
  <si>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</si>
  <si>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</si>
  <si>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</si>
  <si>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</si>
  <si>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</si>
  <si>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</si>
  <si>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</si>
  <si>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</si>
  <si>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</si>
  <si>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</si>
  <si>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</si>
  <si>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</si>
  <si>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</si>
  <si>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</si>
  <si>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</si>
  <si>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</si>
  <si>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</si>
  <si>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</si>
  <si>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</si>
  <si>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</si>
  <si>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</si>
  <si>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</si>
  <si>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</si>
  <si>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</si>
  <si>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</si>
  <si>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</si>
  <si>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</si>
  <si>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</si>
  <si>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</si>
  <si>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</si>
  <si>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</si>
  <si>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</si>
  <si>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</si>
  <si>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</si>
  <si>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</si>
  <si>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</si>
  <si>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</si>
  <si>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</si>
  <si>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</si>
  <si>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</si>
  <si>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</si>
  <si>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</si>
  <si>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</si>
  <si>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</si>
  <si>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</si>
  <si>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</si>
  <si>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</si>
  <si>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</si>
  <si>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</si>
  <si>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</si>
  <si>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</si>
  <si>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</si>
  <si>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</si>
  <si>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</si>
  <si>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</si>
  <si>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</si>
  <si>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</si>
  <si>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</si>
  <si>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</si>
  <si>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</si>
  <si>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</si>
  <si>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</si>
  <si>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</si>
  <si>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</si>
  <si>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</si>
  <si>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</si>
  <si>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</si>
  <si>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</si>
  <si>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</si>
  <si>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</si>
  <si>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</si>
  <si>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</si>
  <si>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</si>
  <si>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</si>
  <si>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</si>
  <si>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</si>
  <si>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</si>
  <si>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</si>
  <si>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</si>
  <si>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</si>
  <si>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</si>
  <si>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</si>
  <si>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</si>
  <si>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</si>
  <si>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</si>
  <si>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</si>
  <si>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</si>
  <si>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</si>
  <si>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</si>
  <si>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</si>
  <si>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</si>
  <si>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</si>
  <si>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</si>
  <si>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</si>
  <si>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</si>
  <si>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</si>
  <si>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</si>
  <si>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</si>
  <si>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</si>
  <si>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</si>
  <si>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</si>
  <si>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</si>
  <si>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</si>
  <si>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</si>
  <si>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</si>
  <si>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</si>
  <si>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</si>
  <si>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</si>
  <si>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</si>
  <si>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</si>
  <si>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</si>
  <si>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</si>
  <si>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</si>
  <si>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</si>
  <si>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</si>
  <si>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</si>
  <si>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</si>
  <si>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</si>
  <si>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</si>
  <si>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</si>
  <si>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</si>
  <si>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</si>
  <si>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</si>
  <si>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</si>
  <si>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</si>
  <si>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</si>
  <si>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</si>
  <si>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</si>
  <si>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</si>
  <si>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</si>
  <si>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</si>
  <si>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</si>
  <si>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</si>
  <si>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</si>
  <si>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</si>
  <si>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</si>
  <si>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</si>
  <si>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</si>
  <si>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</si>
  <si>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</si>
  <si>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</si>
  <si>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</si>
  <si>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</si>
  <si>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</si>
  <si>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</si>
  <si>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</si>
  <si>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</si>
  <si>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</si>
  <si>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</si>
  <si>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</si>
  <si>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</si>
  <si>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</si>
  <si>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</si>
  <si>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</si>
  <si>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</si>
  <si>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</si>
  <si>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</si>
  <si>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</si>
  <si>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</si>
  <si>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</si>
  <si>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</si>
  <si>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</si>
  <si>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</si>
  <si>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</si>
  <si>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</si>
  <si>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</si>
  <si>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</si>
  <si>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</si>
  <si>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</si>
  <si>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</si>
  <si>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</si>
  <si>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</si>
  <si>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</si>
  <si>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</si>
  <si>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</si>
  <si>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</si>
  <si>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</si>
  <si>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</si>
  <si>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</si>
  <si>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</si>
  <si>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</si>
  <si>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</si>
  <si>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</si>
  <si>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</si>
  <si>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</si>
  <si>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</si>
  <si>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</si>
  <si>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</si>
  <si>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</si>
  <si>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</si>
  <si>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</si>
  <si>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</si>
  <si>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</si>
  <si>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</si>
  <si>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</si>
  <si>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</si>
  <si>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</si>
  <si>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</si>
  <si>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</si>
  <si>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</si>
  <si>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</si>
  <si>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</si>
  <si>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</si>
  <si>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</si>
  <si>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</si>
  <si>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</si>
  <si>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</si>
  <si>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</si>
  <si>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</si>
  <si>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</si>
  <si>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</si>
  <si>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</si>
  <si>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</si>
  <si>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</si>
  <si>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</si>
  <si>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</si>
  <si>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</si>
  <si>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</si>
  <si>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</si>
  <si>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</si>
  <si>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</si>
  <si>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</si>
  <si>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</si>
  <si>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</si>
  <si>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</si>
  <si>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</si>
  <si>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</si>
  <si>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</si>
  <si>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</si>
  <si>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</si>
  <si>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</si>
  <si>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</si>
  <si>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</si>
  <si>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</si>
  <si>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</si>
  <si>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</si>
  <si>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</si>
  <si>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</si>
  <si>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</si>
  <si>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</si>
  <si>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</si>
  <si>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</si>
  <si>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</si>
  <si>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</si>
  <si>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</si>
  <si>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</si>
  <si>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</si>
  <si>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</si>
  <si>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</si>
  <si>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</si>
  <si>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</si>
  <si>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</si>
  <si>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</si>
  <si>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</si>
  <si>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</si>
  <si>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</si>
  <si>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</si>
  <si>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</si>
  <si>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</si>
  <si>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</si>
  <si>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</si>
  <si>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</si>
  <si>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</si>
  <si>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</si>
  <si>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</si>
  <si>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</si>
  <si>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</si>
  <si>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</si>
  <si>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</si>
  <si>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</si>
  <si>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</si>
  <si>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</si>
  <si>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</si>
  <si>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</si>
  <si>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</si>
  <si>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</si>
  <si>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</si>
  <si>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</si>
  <si>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</si>
  <si>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</si>
  <si>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</si>
  <si>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</si>
  <si>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</si>
  <si>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</si>
  <si>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</si>
  <si>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</si>
  <si>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</si>
  <si>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</si>
  <si>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</si>
  <si>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</si>
  <si>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</si>
  <si>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</si>
  <si>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</si>
  <si>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</si>
  <si>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</si>
  <si>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</si>
  <si>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</si>
  <si>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</si>
  <si>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</si>
  <si>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</si>
  <si>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</si>
  <si>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</si>
  <si>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</si>
  <si>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</si>
  <si>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</si>
  <si>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</si>
  <si>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</si>
  <si>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</si>
  <si>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</si>
  <si>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</si>
  <si>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</si>
  <si>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</si>
  <si>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</si>
  <si>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</si>
  <si>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</si>
  <si>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</si>
  <si>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</si>
  <si>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</si>
  <si>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</si>
  <si>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</si>
  <si>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</si>
  <si>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</si>
  <si>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</si>
  <si>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</si>
  <si>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</si>
  <si>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</si>
  <si>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</si>
  <si>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</si>
  <si>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</si>
  <si>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</si>
  <si>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</si>
  <si>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</si>
  <si>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</si>
  <si>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</si>
  <si>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</si>
  <si>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</si>
  <si>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</si>
  <si>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</si>
  <si>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</si>
  <si>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</si>
  <si>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</si>
  <si>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</si>
  <si>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</si>
  <si>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</si>
  <si>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</si>
  <si>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</si>
  <si>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</si>
  <si>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</si>
  <si>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</si>
  <si>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</si>
  <si>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</si>
  <si>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</si>
  <si>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</si>
  <si>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</si>
  <si>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</si>
  <si>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</si>
  <si>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</si>
  <si>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</si>
  <si>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</si>
  <si>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</si>
  <si>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</si>
  <si>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</si>
  <si>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</si>
  <si>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</si>
  <si>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</si>
  <si>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</si>
  <si>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</si>
  <si>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</si>
  <si>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</si>
  <si>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</si>
  <si>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</si>
  <si>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</si>
  <si>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</si>
  <si>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</si>
  <si>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</si>
  <si>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</si>
  <si>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</si>
  <si>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</si>
  <si>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</si>
  <si>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</si>
  <si>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</si>
  <si>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</si>
  <si>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</si>
  <si>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</si>
  <si>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</si>
  <si>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</si>
  <si>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</si>
  <si>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</si>
  <si>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</si>
  <si>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</si>
  <si>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</si>
  <si>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</si>
  <si>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</si>
  <si>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</si>
  <si>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</si>
  <si>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</si>
  <si>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</si>
  <si>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</si>
  <si>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</si>
  <si>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</si>
  <si>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</si>
  <si>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</si>
  <si>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</si>
  <si>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</si>
  <si>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</si>
  <si>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</si>
  <si>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</si>
  <si>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</si>
  <si>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</si>
  <si>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</si>
  <si>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</si>
  <si>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</si>
  <si>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</si>
  <si>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</si>
  <si>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</si>
  <si>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</si>
  <si>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</si>
  <si>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</si>
  <si>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</si>
  <si>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</si>
  <si>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</si>
  <si>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</si>
  <si>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</si>
  <si>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</si>
  <si>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</si>
  <si>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</si>
  <si>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</si>
  <si>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</si>
  <si>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</si>
  <si>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</si>
  <si>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</si>
  <si>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</si>
  <si>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</si>
  <si>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</si>
  <si>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</si>
  <si>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</si>
  <si>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</si>
  <si>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</si>
  <si>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</si>
  <si>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</si>
  <si>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</si>
  <si>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</si>
  <si>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</si>
  <si>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</si>
  <si>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</si>
  <si>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</si>
  <si>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</si>
  <si>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</si>
  <si>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</si>
  <si>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</si>
  <si>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</si>
  <si>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</si>
  <si>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</si>
  <si>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</si>
  <si>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</si>
  <si>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</si>
  <si>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</si>
  <si>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</si>
  <si>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</si>
  <si>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</si>
  <si>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</si>
  <si>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</si>
  <si>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</si>
  <si>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</si>
  <si>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</si>
  <si>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</si>
  <si>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</si>
  <si>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</si>
  <si>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</si>
  <si>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</si>
  <si>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</si>
  <si>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</si>
  <si>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</si>
  <si>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</si>
  <si>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</si>
  <si>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</si>
  <si>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</si>
  <si>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</si>
  <si>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</si>
  <si>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</si>
  <si>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</si>
  <si>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</si>
  <si>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</si>
  <si>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</si>
  <si>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</si>
  <si>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</si>
  <si>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</si>
  <si>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</si>
  <si>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</si>
  <si>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</si>
  <si>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</si>
  <si>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</si>
  <si>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</si>
  <si>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</si>
  <si>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</si>
  <si>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</si>
  <si>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</si>
  <si>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</si>
  <si>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</si>
  <si>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</si>
  <si>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</si>
  <si>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</si>
  <si>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</si>
  <si>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</si>
  <si>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</si>
  <si>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</si>
  <si>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</si>
  <si>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</si>
  <si>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</si>
  <si>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</si>
  <si>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</si>
  <si>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</si>
  <si>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</si>
  <si>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</si>
  <si>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</si>
  <si>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</si>
  <si>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</si>
  <si>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</si>
  <si>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</si>
  <si>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</si>
  <si>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</si>
  <si>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</si>
  <si>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</si>
  <si>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</si>
  <si>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</si>
  <si>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</si>
  <si>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</si>
  <si>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</si>
  <si>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</si>
  <si>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</si>
  <si>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</si>
  <si>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</si>
  <si>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</si>
  <si>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</si>
  <si>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</si>
  <si>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</si>
  <si>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</si>
  <si>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</si>
  <si>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</si>
  <si>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</si>
  <si>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</si>
  <si>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</si>
  <si>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</si>
  <si>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</si>
  <si>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</si>
  <si>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</si>
  <si>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</si>
  <si>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</si>
  <si>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</si>
  <si>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</si>
  <si>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</si>
  <si>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</si>
  <si>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</si>
  <si>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</si>
  <si>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</si>
  <si>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</si>
  <si>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</si>
  <si>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</si>
  <si>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</si>
  <si>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</si>
  <si>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</si>
  <si>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</si>
  <si>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</si>
  <si>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</si>
  <si>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</si>
  <si>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</si>
  <si>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</si>
  <si>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</si>
  <si>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</si>
  <si>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</si>
  <si>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</si>
  <si>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</si>
  <si>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</si>
  <si>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</si>
  <si>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</si>
  <si>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</si>
  <si>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</si>
  <si>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</si>
  <si>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</si>
  <si>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</si>
  <si>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</si>
  <si>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</si>
  <si>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</si>
  <si>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</si>
  <si>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</si>
  <si>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</si>
  <si>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</si>
  <si>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</si>
  <si>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</si>
  <si>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</si>
  <si>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</si>
  <si>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</si>
  <si>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</si>
  <si>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</si>
  <si>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</si>
  <si>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</si>
  <si>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</si>
  <si>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</si>
  <si>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</si>
  <si>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</si>
  <si>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</si>
  <si>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</si>
  <si>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</si>
  <si>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</si>
  <si>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</si>
  <si>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</si>
  <si>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</si>
  <si>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</si>
  <si>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</si>
  <si>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</si>
  <si>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</si>
  <si>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</si>
  <si>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</si>
  <si>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</si>
  <si>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</si>
  <si>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</si>
  <si>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</si>
  <si>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</si>
  <si>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</si>
  <si>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</si>
  <si>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</si>
  <si>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</si>
  <si>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</si>
  <si>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</si>
  <si>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</si>
  <si>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</si>
  <si>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</si>
  <si>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</si>
  <si>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</si>
  <si>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</si>
  <si>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</si>
  <si>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</si>
  <si>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</si>
  <si>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</si>
  <si>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</si>
  <si>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</si>
  <si>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</si>
  <si>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</si>
  <si>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</si>
  <si>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</si>
  <si>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</si>
  <si>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</si>
  <si>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</si>
  <si>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</si>
  <si>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</si>
  <si>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</si>
  <si>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</si>
  <si>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</si>
  <si>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</si>
  <si>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</si>
  <si>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</si>
  <si>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</si>
  <si>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</si>
  <si>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</si>
  <si>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</si>
  <si>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</si>
  <si>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</si>
  <si>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</si>
  <si>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</si>
  <si>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</si>
  <si>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</si>
  <si>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</si>
  <si>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</si>
  <si>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</si>
  <si>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</si>
  <si>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</si>
  <si>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</si>
  <si>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</si>
  <si>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</si>
  <si>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</si>
  <si>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</si>
  <si>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</si>
  <si>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</si>
  <si>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</si>
  <si>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</si>
  <si>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</si>
  <si>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</si>
  <si>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</si>
  <si>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</si>
  <si>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</si>
  <si>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</si>
  <si>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</si>
  <si>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</si>
  <si>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</si>
  <si>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</si>
  <si>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</si>
  <si>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</si>
  <si>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</si>
  <si>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</si>
  <si>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</si>
  <si>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</si>
  <si>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</si>
  <si>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</si>
  <si>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</si>
  <si>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</si>
  <si>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</si>
  <si>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</si>
  <si>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</si>
  <si>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</si>
  <si>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</si>
  <si>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</si>
  <si>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</si>
  <si>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</si>
  <si>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</si>
  <si>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</si>
  <si>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</si>
  <si>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</si>
  <si>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</si>
  <si>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</si>
  <si>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</si>
  <si>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</si>
  <si>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</si>
  <si>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</si>
  <si>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</si>
  <si>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</si>
  <si>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</si>
  <si>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</si>
  <si>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</si>
  <si>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</si>
  <si>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</si>
  <si>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</si>
  <si>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</si>
  <si>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</si>
  <si>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</si>
  <si>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</si>
  <si>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</si>
  <si>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</si>
  <si>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</si>
  <si>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</si>
  <si>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</si>
  <si>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</si>
  <si>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</si>
  <si>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</si>
  <si>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</si>
  <si>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</si>
  <si>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</si>
  <si>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</si>
  <si>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</si>
  <si>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</si>
  <si>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</si>
  <si>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</si>
  <si>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</si>
  <si>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</si>
  <si>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</si>
  <si>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</si>
  <si>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</si>
  <si>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</si>
  <si>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</si>
  <si>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</si>
  <si>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</si>
  <si>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</si>
  <si>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</si>
  <si>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</si>
  <si>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</si>
  <si>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</si>
  <si>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</si>
  <si>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</si>
  <si>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</si>
  <si>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</si>
  <si>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</si>
  <si>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</si>
  <si>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</si>
  <si>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</si>
  <si>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</si>
  <si>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</si>
  <si>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</si>
  <si>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</si>
  <si>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</si>
  <si>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</si>
  <si>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</si>
  <si>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</si>
  <si>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</si>
  <si>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</si>
  <si>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</si>
  <si>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</si>
  <si>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</si>
  <si>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</si>
  <si>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</si>
  <si>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</si>
  <si>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</si>
  <si>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</si>
  <si>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</si>
  <si>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</si>
  <si>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</si>
  <si>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</si>
  <si>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</si>
  <si>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</si>
  <si>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</si>
  <si>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</si>
  <si>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</si>
  <si>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</si>
  <si>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</si>
  <si>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</si>
  <si>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</si>
  <si>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</si>
  <si>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</si>
  <si>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</si>
  <si>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</si>
  <si>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</si>
  <si>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</si>
  <si>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</si>
  <si>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</si>
  <si>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</si>
  <si>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</si>
  <si>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</si>
  <si>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</si>
  <si>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</si>
  <si>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</si>
  <si>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</si>
  <si>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</si>
  <si>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</si>
  <si>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</si>
  <si>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</si>
  <si>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</si>
  <si>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</si>
  <si>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</si>
  <si>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</si>
  <si>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</si>
  <si>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</si>
  <si>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</si>
  <si>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</si>
  <si>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</si>
  <si>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</si>
  <si>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</si>
  <si>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</si>
  <si>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</si>
  <si>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</si>
  <si>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</si>
  <si>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</si>
  <si>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</si>
  <si>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</si>
  <si>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</si>
  <si>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</si>
  <si>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</si>
  <si>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</si>
  <si>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</si>
  <si>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</si>
  <si>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</si>
  <si>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</si>
  <si>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</si>
  <si>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</si>
  <si>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</si>
  <si>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</si>
  <si>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</si>
  <si>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</si>
  <si>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</si>
  <si>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</si>
  <si>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</si>
  <si>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</si>
  <si>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</si>
  <si>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</si>
  <si>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</si>
  <si>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</si>
  <si>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</si>
  <si>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</si>
  <si>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</si>
  <si>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</si>
  <si>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</si>
  <si>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</si>
  <si>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</si>
  <si>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</si>
  <si>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</si>
  <si>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</si>
  <si>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</si>
  <si>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</si>
  <si>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</si>
  <si>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</si>
  <si>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</si>
  <si>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</si>
  <si>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</si>
  <si>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</si>
  <si>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</si>
  <si>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</si>
  <si>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</si>
  <si>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</si>
  <si>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</si>
  <si>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</si>
  <si>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</si>
  <si>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</si>
  <si>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</si>
  <si>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</si>
  <si>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</si>
  <si>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</si>
  <si>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</si>
  <si>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</si>
  <si>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</si>
  <si>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</si>
  <si>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</si>
  <si>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</si>
  <si>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</si>
  <si>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</si>
  <si>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</si>
  <si>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</si>
  <si>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</si>
  <si>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</si>
  <si>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</si>
  <si>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</si>
  <si>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</si>
  <si>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</si>
  <si>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</si>
  <si>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</si>
  <si>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</si>
  <si>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</si>
  <si>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</si>
  <si>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</si>
  <si>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</si>
  <si>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</si>
  <si>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</si>
  <si>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</si>
  <si>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</si>
  <si>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</si>
  <si>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</si>
  <si>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</si>
  <si>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</si>
  <si>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</si>
  <si>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</si>
  <si>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</si>
  <si>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</si>
  <si>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</si>
  <si>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</si>
  <si>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</si>
  <si>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</si>
  <si>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</si>
  <si>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</si>
  <si>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</si>
  <si>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</si>
  <si>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</si>
  <si>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</si>
  <si>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</si>
  <si>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</si>
  <si>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</si>
  <si>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</si>
  <si>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</si>
  <si>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</si>
  <si>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</si>
  <si>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</si>
  <si>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</si>
  <si>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</si>
  <si>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</si>
  <si>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</si>
  <si>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</si>
  <si>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</si>
  <si>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</si>
  <si>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</si>
  <si>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</si>
  <si>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</si>
  <si>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</si>
  <si>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</si>
  <si>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</si>
  <si>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</si>
  <si>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</si>
  <si>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</si>
  <si>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</si>
  <si>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</si>
  <si>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</si>
  <si>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</si>
  <si>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</si>
  <si>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</si>
  <si>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</si>
  <si>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</si>
  <si>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</si>
  <si>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</si>
  <si>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</si>
  <si>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</si>
  <si>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</si>
  <si>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</si>
  <si>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</si>
  <si>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</si>
  <si>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</si>
  <si>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</si>
  <si>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</si>
  <si>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</si>
  <si>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</si>
  <si>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</si>
  <si>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</si>
  <si>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</si>
  <si>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</si>
  <si>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</si>
  <si>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</si>
  <si>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</si>
  <si>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</si>
  <si>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</si>
  <si>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</si>
  <si>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</si>
  <si>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</si>
  <si>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</si>
  <si>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</si>
  <si>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</si>
  <si>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</si>
  <si>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</si>
  <si>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</si>
  <si>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</si>
  <si>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</si>
  <si>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</si>
  <si>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</si>
  <si>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</si>
  <si>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</si>
  <si>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</si>
  <si>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</si>
  <si>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</si>
  <si>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</si>
  <si>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</si>
  <si>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</si>
  <si>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</si>
  <si>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</si>
  <si>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</si>
  <si>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</si>
  <si>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</si>
  <si>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</si>
  <si>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</si>
  <si>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</si>
  <si>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</si>
  <si>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</si>
  <si>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</si>
  <si>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</si>
  <si>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</si>
  <si>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</si>
  <si>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</si>
  <si>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</si>
  <si>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</si>
  <si>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</si>
  <si>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</si>
  <si>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</si>
  <si>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</si>
  <si>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</si>
  <si>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</si>
  <si>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</si>
  <si>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</si>
  <si>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</si>
  <si>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</si>
  <si>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</si>
  <si>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</si>
  <si>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</si>
  <si>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</si>
  <si>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</si>
  <si>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</si>
  <si>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</si>
  <si>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</si>
  <si>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</si>
  <si>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</si>
  <si>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</si>
  <si>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</si>
  <si>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</si>
  <si>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</si>
  <si>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</si>
  <si>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</si>
  <si>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</si>
  <si>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</si>
  <si>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</si>
  <si>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</si>
  <si>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</si>
  <si>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</si>
  <si>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</si>
  <si>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</si>
  <si>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</si>
  <si>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</si>
  <si>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</si>
  <si>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</si>
  <si>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</si>
  <si>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</si>
  <si>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</si>
  <si>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</si>
  <si>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</si>
  <si>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</si>
  <si>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</si>
  <si>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</si>
  <si>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</si>
  <si>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</si>
  <si>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</si>
  <si>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</si>
  <si>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</si>
  <si>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</si>
  <si>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</si>
  <si>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</si>
  <si>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</si>
  <si>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</si>
  <si>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</si>
  <si>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</si>
  <si>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</si>
  <si>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</si>
  <si>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</si>
  <si>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</si>
  <si>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</si>
  <si>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</si>
  <si>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</si>
  <si>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</si>
  <si>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</si>
  <si>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</si>
  <si>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</si>
  <si>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</si>
  <si>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</si>
  <si>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</si>
  <si>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</si>
  <si>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</si>
  <si>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</si>
  <si>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</si>
  <si>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</si>
  <si>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</si>
  <si>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</si>
  <si>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</si>
  <si>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</si>
  <si>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</si>
  <si>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</si>
  <si>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</si>
  <si>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</si>
  <si>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</si>
  <si>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</si>
  <si>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</si>
  <si>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</si>
  <si>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</si>
  <si>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</si>
  <si>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</si>
  <si>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</si>
  <si>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</si>
  <si>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</si>
  <si>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</si>
  <si>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</si>
  <si>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</si>
  <si>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</si>
  <si>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</si>
  <si>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</si>
  <si>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</si>
  <si>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</si>
  <si>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</si>
  <si>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</si>
  <si>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</si>
  <si>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</si>
  <si>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</si>
  <si>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</si>
  <si>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</si>
  <si>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</si>
  <si>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</si>
  <si>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</si>
  <si>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</si>
  <si>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</si>
  <si>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</si>
  <si>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</si>
  <si>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</si>
  <si>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</si>
  <si>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</si>
  <si>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</si>
  <si>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</si>
  <si>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</si>
  <si>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</si>
  <si>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</si>
  <si>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</si>
  <si>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</si>
  <si>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</si>
  <si>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</si>
  <si>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</si>
  <si>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</si>
  <si>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</si>
  <si>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</si>
  <si>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</si>
  <si>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</si>
  <si>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</si>
  <si>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</si>
  <si>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</si>
  <si>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</si>
  <si>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</si>
  <si>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</si>
  <si>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</si>
  <si>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</si>
  <si>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</si>
  <si>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</si>
  <si>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</si>
  <si>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</si>
  <si>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</si>
  <si>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</si>
  <si>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</si>
  <si>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</si>
  <si>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</si>
  <si>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</si>
  <si>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</si>
  <si>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</si>
  <si>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</si>
  <si>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</si>
  <si>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</si>
  <si>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</si>
  <si>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</si>
  <si>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</si>
  <si>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</si>
  <si>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</si>
  <si>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</si>
  <si>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</si>
  <si>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</si>
  <si>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</si>
  <si>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</si>
  <si>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</si>
  <si>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</si>
  <si>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</si>
  <si>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</si>
  <si>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</si>
  <si>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</si>
  <si>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</si>
  <si>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</si>
  <si>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</si>
  <si>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</si>
  <si>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</si>
  <si>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</si>
  <si>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</si>
  <si>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</si>
  <si>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</si>
  <si>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</si>
  <si>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</si>
  <si>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</si>
  <si>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</si>
  <si>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</si>
  <si>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</si>
  <si>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</si>
  <si>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</si>
  <si>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</si>
  <si>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</si>
  <si>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</si>
  <si>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</si>
  <si>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</si>
  <si>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</si>
  <si>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</si>
  <si>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</si>
  <si>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</si>
  <si>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</si>
  <si>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</si>
  <si>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</si>
  <si>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</si>
  <si>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</si>
  <si>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</si>
  <si>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</si>
  <si>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</si>
  <si>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</si>
  <si>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</si>
  <si>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</si>
  <si>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</si>
  <si>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</si>
  <si>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</si>
  <si>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</si>
  <si>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</si>
  <si>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</si>
  <si>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</si>
  <si>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</si>
  <si>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</si>
  <si>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</si>
  <si>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</si>
  <si>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</si>
  <si>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</si>
  <si>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</si>
  <si>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</si>
  <si>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</si>
  <si>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</si>
  <si>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</si>
  <si>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</si>
  <si>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</si>
  <si>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</si>
  <si>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</si>
  <si>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</si>
  <si>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</si>
  <si>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</si>
  <si>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</si>
  <si>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</si>
  <si>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</si>
  <si>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</si>
  <si>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</si>
  <si>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</si>
  <si>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</si>
  <si>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</si>
  <si>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</si>
  <si>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</si>
  <si>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</si>
  <si>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</si>
  <si>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</si>
  <si>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</si>
  <si>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</si>
  <si>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</si>
  <si>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</si>
  <si>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</si>
  <si>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</si>
  <si>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</si>
  <si>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</si>
  <si>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</si>
  <si>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</si>
  <si>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</si>
  <si>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</si>
  <si>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</si>
  <si>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</si>
  <si>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</si>
  <si>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</si>
  <si>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</si>
  <si>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</si>
  <si>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</si>
  <si>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</si>
  <si>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</si>
  <si>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</si>
  <si>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</si>
  <si>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</si>
  <si>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</si>
  <si>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</si>
  <si>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</si>
  <si>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</si>
  <si>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</si>
  <si>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</si>
  <si>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</si>
  <si>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</si>
  <si>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</si>
  <si>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</si>
  <si>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</si>
  <si>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</si>
  <si>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</si>
  <si>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</si>
  <si>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</si>
  <si>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</si>
  <si>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</si>
  <si>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</si>
  <si>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</si>
  <si>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</si>
  <si>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</si>
  <si>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</si>
  <si>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</si>
  <si>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</si>
  <si>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</si>
  <si>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</si>
  <si>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</si>
  <si>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</si>
  <si>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</si>
  <si>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</si>
  <si>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</si>
  <si>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</si>
  <si>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</si>
  <si>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</si>
  <si>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</si>
  <si>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</si>
  <si>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</si>
  <si>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</si>
  <si>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</si>
  <si>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</si>
  <si>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</si>
  <si>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</si>
  <si>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</si>
  <si>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</si>
  <si>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</si>
  <si>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</si>
  <si>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</si>
  <si>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</si>
  <si>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</si>
  <si>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</si>
  <si>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</si>
  <si>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</si>
  <si>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</si>
  <si>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</si>
  <si>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</si>
  <si>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</si>
  <si>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</si>
  <si>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</si>
  <si>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</si>
  <si>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</si>
  <si>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</si>
  <si>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</si>
  <si>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</si>
  <si>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</si>
  <si>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</si>
  <si>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</si>
  <si>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</si>
  <si>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</si>
  <si>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</si>
  <si>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</si>
  <si>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</si>
  <si>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</si>
  <si>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</si>
  <si>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</si>
  <si>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</si>
  <si>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</si>
  <si>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</si>
  <si>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</si>
  <si>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</si>
  <si>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</si>
  <si>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</si>
  <si>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</si>
  <si>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</si>
  <si>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</si>
  <si>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</si>
  <si>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</si>
  <si>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</si>
  <si>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</si>
  <si>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</si>
  <si>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</si>
  <si>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</si>
  <si>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</si>
  <si>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</si>
  <si>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</si>
  <si>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</si>
  <si>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</si>
  <si>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</si>
  <si>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</si>
  <si>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</si>
  <si>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</si>
  <si>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</si>
  <si>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</si>
  <si>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</si>
  <si>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</si>
  <si>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</si>
  <si>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</si>
  <si>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</si>
  <si>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</si>
  <si>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</si>
  <si>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</si>
  <si>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</si>
  <si>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</si>
  <si>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</si>
  <si>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</si>
  <si>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</si>
  <si>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</si>
  <si>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</si>
  <si>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</si>
  <si>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</si>
  <si>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</si>
  <si>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</si>
  <si>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</si>
  <si>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</si>
  <si>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</si>
  <si>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</si>
  <si>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</si>
  <si>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</si>
  <si>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</si>
  <si>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</si>
  <si>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</si>
  <si>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</si>
  <si>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</si>
  <si>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</si>
  <si>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</si>
  <si>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</si>
  <si>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</si>
  <si>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</si>
  <si>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</si>
  <si>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</si>
  <si>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</si>
  <si>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</si>
  <si>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</si>
  <si>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</si>
  <si>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</si>
  <si>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</si>
  <si>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</si>
  <si>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</si>
  <si>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</si>
  <si>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</si>
  <si>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</si>
  <si>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</si>
  <si>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</si>
  <si>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</si>
  <si>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</si>
  <si>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</si>
  <si>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</si>
  <si>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</si>
  <si>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</si>
  <si>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</si>
  <si>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</si>
  <si>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</si>
  <si>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</si>
  <si>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</si>
  <si>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</si>
  <si>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</si>
  <si>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</si>
  <si>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</si>
  <si>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</si>
  <si>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</si>
  <si>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</si>
  <si>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</si>
  <si>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</si>
  <si>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</si>
  <si>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</si>
  <si>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</si>
  <si>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</si>
  <si>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</si>
  <si>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</si>
  <si>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</si>
  <si>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</si>
  <si>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</si>
  <si>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</si>
  <si>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</si>
  <si>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</si>
  <si>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</si>
  <si>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</si>
  <si>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</si>
  <si>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</si>
  <si>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</si>
  <si>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</si>
  <si>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</si>
  <si>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</si>
  <si>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</si>
  <si>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</si>
  <si>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</si>
  <si>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</si>
  <si>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</si>
  <si>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</si>
  <si>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</si>
  <si>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</si>
  <si>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</si>
  <si>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</si>
  <si>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</si>
  <si>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</si>
  <si>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</si>
  <si>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</si>
  <si>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</si>
  <si>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</si>
  <si>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</si>
  <si>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</si>
  <si>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</si>
  <si>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</si>
  <si>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</si>
  <si>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</si>
  <si>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</si>
  <si>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</si>
  <si>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</si>
  <si>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</si>
  <si>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</si>
  <si>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</si>
  <si>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</si>
  <si>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</si>
  <si>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</si>
  <si>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</si>
  <si>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</si>
  <si>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</si>
  <si>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</si>
  <si>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</si>
  <si>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</si>
  <si>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</si>
  <si>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</si>
  <si>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</si>
  <si>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</si>
  <si>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</si>
  <si>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</si>
  <si>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</si>
  <si>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</si>
  <si>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</si>
  <si>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</si>
  <si>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</si>
  <si>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</si>
  <si>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</si>
  <si>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</si>
  <si>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</si>
  <si>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</si>
  <si>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</si>
  <si>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</si>
  <si>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</si>
  <si>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</si>
  <si>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</si>
  <si>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</si>
  <si>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</si>
  <si>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</si>
  <si>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</si>
  <si>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</si>
  <si>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</si>
  <si>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</si>
  <si>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</si>
  <si>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</si>
  <si>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</si>
  <si>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</si>
  <si>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</si>
  <si>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</si>
  <si>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</si>
  <si>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</si>
  <si>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</si>
  <si>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</si>
  <si>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</si>
  <si>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</si>
  <si>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</si>
  <si>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</si>
  <si>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</si>
  <si>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</si>
  <si>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</si>
  <si>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</si>
  <si>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</si>
  <si>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</si>
  <si>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</si>
  <si>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</si>
  <si>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</si>
  <si>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</si>
  <si>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</si>
  <si>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</si>
  <si>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</si>
  <si>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</si>
  <si>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</si>
  <si>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</si>
  <si>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</si>
  <si>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</si>
  <si>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</si>
  <si>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</si>
  <si>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</si>
  <si>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</si>
  <si>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</si>
  <si>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</si>
  <si>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</si>
  <si>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</si>
  <si>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</si>
  <si>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</si>
  <si>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</si>
  <si>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</si>
  <si>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</si>
  <si>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</si>
  <si>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</si>
  <si>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</si>
  <si>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</si>
  <si>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</si>
  <si>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</si>
  <si>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</si>
  <si>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</si>
  <si>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</si>
  <si>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</si>
  <si>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</si>
  <si>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</si>
  <si>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</si>
  <si>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</si>
  <si>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</si>
  <si>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</si>
  <si>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</si>
  <si>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</si>
  <si>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</si>
  <si>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</si>
  <si>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</si>
  <si>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</si>
  <si>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</si>
  <si>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</si>
  <si>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</si>
  <si>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</si>
  <si>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</si>
  <si>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</si>
  <si>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</si>
  <si>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</si>
  <si>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</si>
  <si>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</si>
  <si>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</si>
  <si>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</si>
  <si>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</si>
  <si>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</si>
  <si>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</si>
  <si>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</si>
  <si>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</si>
  <si>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</si>
  <si>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</si>
  <si>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</si>
  <si>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</si>
  <si>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</si>
  <si>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</si>
  <si>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</si>
  <si>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</si>
  <si>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</si>
  <si>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</si>
  <si>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</si>
  <si>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</si>
  <si>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</si>
  <si>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</si>
  <si>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</si>
  <si>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</si>
  <si>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</si>
  <si>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</si>
  <si>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</si>
  <si>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</si>
  <si>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</si>
  <si>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</si>
  <si>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</si>
  <si>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</si>
  <si>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</si>
  <si>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</si>
  <si>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</si>
  <si>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</si>
  <si>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</si>
  <si>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</si>
  <si>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</si>
  <si>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</si>
  <si>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</si>
  <si>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</si>
  <si>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</si>
  <si>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</si>
  <si>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</si>
  <si>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</si>
  <si>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</si>
  <si>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</si>
  <si>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</si>
  <si>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</si>
  <si>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</si>
  <si>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</si>
  <si>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</si>
  <si>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</si>
  <si>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</si>
  <si>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</si>
  <si>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</si>
  <si>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</si>
  <si>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</si>
  <si>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</si>
  <si>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</si>
  <si>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</si>
  <si>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</si>
  <si>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</si>
  <si>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</si>
  <si>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</si>
  <si>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</si>
  <si>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</si>
  <si>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</si>
  <si>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</si>
  <si>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</si>
  <si>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</si>
  <si>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</si>
  <si>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</si>
  <si>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</si>
  <si>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</si>
  <si>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</si>
  <si>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</si>
  <si>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</si>
  <si>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</si>
  <si>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</si>
  <si>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</si>
  <si>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</si>
  <si>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</si>
  <si>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</si>
  <si>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</si>
  <si>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</si>
  <si>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</si>
  <si>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</si>
  <si>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</si>
  <si>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</si>
  <si>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</si>
  <si>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</si>
  <si>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</si>
  <si>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</si>
  <si>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</si>
  <si>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</si>
  <si>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</si>
  <si>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</si>
  <si>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</si>
  <si>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</si>
  <si>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</si>
  <si>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</si>
  <si>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</si>
  <si>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</si>
  <si>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</si>
  <si>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</si>
  <si>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</si>
  <si>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</si>
  <si>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</si>
  <si>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</si>
  <si>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</si>
  <si>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</si>
  <si>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</si>
  <si>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</si>
  <si>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</si>
  <si>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</si>
  <si>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</si>
  <si>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</si>
  <si>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</si>
  <si>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</si>
  <si>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</si>
  <si>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</si>
  <si>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</si>
  <si>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</si>
  <si>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</si>
  <si>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</si>
  <si>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</si>
  <si>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</si>
  <si>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</si>
  <si>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</si>
  <si>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</si>
  <si>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</si>
  <si>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</si>
  <si>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</si>
  <si>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</si>
  <si>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</si>
  <si>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</si>
  <si>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</si>
  <si>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</si>
  <si>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</si>
  <si>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</si>
  <si>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</si>
  <si>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</si>
  <si>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</si>
  <si>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</si>
  <si>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</si>
  <si>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</si>
  <si>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</si>
  <si>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</si>
  <si>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</si>
  <si>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</si>
  <si>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</si>
  <si>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</si>
  <si>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</si>
  <si>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</si>
  <si>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</si>
  <si>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</si>
  <si>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</si>
  <si>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</si>
  <si>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</si>
  <si>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</si>
  <si>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</si>
  <si>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</si>
  <si>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</si>
  <si>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</si>
  <si>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</si>
  <si>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</si>
  <si>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</si>
  <si>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</si>
  <si>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</si>
  <si>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</si>
  <si>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</si>
  <si>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</si>
  <si>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</si>
  <si>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</si>
  <si>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</si>
  <si>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</si>
  <si>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</si>
  <si>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</si>
  <si>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</si>
  <si>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</si>
  <si>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</si>
  <si>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</si>
  <si>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</si>
  <si>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</si>
  <si>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</si>
  <si>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</si>
  <si>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</si>
  <si>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</si>
  <si>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</si>
  <si>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</si>
  <si>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</si>
  <si>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</si>
  <si>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</si>
  <si>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</si>
  <si>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</si>
  <si>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</si>
  <si>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</si>
  <si>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</si>
  <si>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</si>
  <si>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</si>
  <si>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</si>
  <si>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</si>
  <si>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</si>
  <si>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</si>
  <si>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</si>
  <si>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</si>
  <si>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</si>
  <si>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</si>
  <si>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</si>
  <si>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</si>
  <si>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</si>
  <si>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</si>
  <si>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</si>
  <si>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</si>
  <si>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</si>
  <si>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</si>
  <si>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</si>
  <si>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</si>
  <si>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</si>
  <si>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</si>
  <si>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</si>
  <si>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</si>
  <si>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</si>
  <si>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</si>
  <si>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</si>
  <si>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</si>
  <si>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</si>
  <si>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</si>
  <si>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</si>
  <si>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</si>
  <si>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</si>
  <si>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</si>
  <si>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</si>
  <si>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</si>
  <si>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</si>
  <si>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</si>
  <si>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</si>
  <si>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</si>
  <si>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</si>
  <si>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</si>
  <si>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</si>
  <si>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</si>
  <si>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</si>
  <si>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</si>
  <si>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</si>
  <si>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</si>
  <si>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</si>
  <si>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</si>
  <si>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</si>
  <si>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</si>
  <si>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</si>
  <si>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</si>
  <si>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</si>
  <si>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</si>
  <si>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</si>
  <si>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</si>
  <si>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</si>
  <si>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</si>
  <si>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</si>
  <si>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</si>
  <si>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</si>
  <si>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</si>
  <si>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</si>
  <si>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</si>
  <si>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</si>
  <si>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</si>
  <si>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</si>
  <si>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</si>
  <si>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</si>
  <si>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</si>
  <si>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</si>
  <si>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</si>
  <si>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</si>
  <si>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</si>
  <si>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</si>
  <si>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</si>
  <si>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</si>
  <si>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</si>
  <si>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</si>
  <si>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</si>
  <si>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</si>
  <si>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</si>
  <si>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</si>
  <si>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</si>
  <si>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</si>
  <si>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</si>
  <si>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</si>
  <si>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</si>
  <si>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</si>
  <si>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</si>
  <si>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</si>
  <si>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</si>
  <si>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</si>
  <si>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</si>
  <si>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</si>
  <si>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</si>
  <si>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</si>
  <si>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</si>
  <si>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</si>
  <si>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</si>
  <si>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</si>
  <si>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</si>
  <si>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</si>
  <si>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</si>
  <si>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</si>
  <si>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</si>
  <si>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</si>
  <si>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</si>
  <si>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</si>
  <si>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</si>
  <si>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</si>
  <si>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</si>
  <si>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</si>
  <si>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</si>
  <si>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</si>
  <si>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</si>
  <si>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</si>
  <si>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</si>
  <si>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</si>
  <si>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</si>
  <si>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</si>
  <si>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</si>
  <si>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</si>
  <si>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</si>
  <si>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</si>
  <si>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</si>
  <si>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</si>
  <si>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</si>
  <si>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</si>
  <si>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</si>
  <si>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</si>
  <si>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</si>
  <si>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</si>
  <si>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</si>
  <si>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</si>
  <si>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</si>
  <si>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</si>
  <si>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</si>
  <si>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</si>
  <si>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</si>
  <si>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</si>
  <si>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</si>
  <si>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</si>
  <si>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</si>
  <si>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</si>
  <si>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</si>
  <si>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</si>
  <si>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</si>
  <si>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</si>
  <si>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</si>
  <si>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</si>
  <si>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</si>
  <si>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</si>
  <si>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</si>
  <si>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</si>
  <si>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</si>
  <si>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</si>
  <si>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</si>
  <si>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</si>
  <si>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</si>
  <si>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</si>
  <si>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</si>
  <si>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</si>
  <si>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</si>
  <si>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</si>
  <si>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</si>
  <si>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</si>
  <si>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</si>
  <si>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</si>
  <si>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</si>
  <si>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</si>
  <si>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</si>
  <si>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</si>
  <si>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</si>
  <si>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</si>
  <si>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</si>
  <si>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</si>
  <si>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</si>
  <si>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</si>
  <si>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</si>
  <si>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</si>
  <si>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</si>
  <si>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</si>
  <si>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</si>
  <si>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</si>
  <si>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</si>
  <si>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</si>
  <si>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</si>
  <si>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</si>
  <si>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</si>
  <si>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</si>
  <si>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</si>
  <si>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</si>
  <si>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</si>
  <si>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</si>
  <si>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</si>
  <si>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</si>
  <si>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</si>
  <si>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</si>
  <si>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</si>
  <si>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</si>
  <si>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</si>
  <si>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</si>
  <si>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</si>
  <si>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</si>
  <si>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</si>
  <si>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</si>
  <si>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</si>
  <si>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</si>
  <si>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</si>
  <si>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</si>
  <si>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</si>
  <si>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</si>
  <si>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</si>
  <si>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</si>
  <si>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</si>
  <si>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</si>
  <si>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</si>
  <si>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</si>
  <si>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</si>
  <si>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</si>
  <si>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</si>
  <si>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</si>
  <si>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</si>
  <si>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</si>
  <si>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</si>
  <si>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</si>
  <si>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</si>
  <si>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</si>
  <si>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</si>
  <si>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</si>
  <si>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</si>
  <si>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</si>
  <si>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</si>
  <si>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</si>
  <si>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</si>
  <si>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</si>
  <si>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</si>
  <si>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</si>
  <si>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</si>
  <si>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</si>
  <si>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</si>
  <si>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</si>
  <si>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</si>
  <si>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</si>
  <si>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</si>
  <si>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</si>
  <si>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</si>
  <si>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</si>
  <si>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</si>
  <si>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</si>
  <si>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</si>
  <si>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</si>
  <si>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</si>
  <si>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</si>
  <si>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</si>
  <si>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</si>
  <si>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</si>
  <si>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</si>
  <si>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</si>
  <si>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</si>
  <si>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</si>
  <si>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</si>
  <si>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</si>
  <si>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</si>
  <si>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</si>
  <si>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</si>
  <si>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</si>
  <si>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</si>
  <si>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</si>
  <si>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</si>
  <si>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</si>
  <si>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</si>
  <si>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</si>
  <si>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</si>
  <si>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</si>
  <si>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</si>
  <si>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</si>
  <si>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</si>
  <si>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</si>
  <si>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</si>
  <si>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</si>
  <si>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</si>
  <si>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</si>
  <si>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</si>
  <si>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</si>
  <si>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</si>
  <si>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</si>
  <si>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</si>
  <si>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</si>
  <si>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</si>
  <si>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</si>
  <si>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</si>
  <si>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</si>
  <si>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</si>
  <si>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</si>
  <si>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</si>
  <si>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</si>
  <si>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</si>
  <si>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</si>
  <si>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</si>
  <si>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</si>
  <si>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</si>
  <si>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</si>
  <si>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</si>
  <si>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</si>
  <si>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</si>
  <si>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</si>
  <si>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</si>
  <si>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</si>
  <si>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</si>
  <si>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</si>
  <si>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</si>
  <si>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</si>
  <si>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</si>
  <si>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</si>
  <si>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</si>
  <si>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</si>
  <si>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</si>
  <si>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</si>
  <si>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</si>
  <si>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</si>
  <si>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</si>
  <si>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</si>
  <si>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</si>
  <si>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</si>
  <si>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</si>
  <si>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</si>
  <si>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</si>
  <si>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</si>
  <si>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</si>
  <si>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</si>
  <si>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</si>
  <si>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</si>
  <si>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</si>
  <si>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</si>
  <si>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</si>
  <si>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</si>
  <si>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</si>
  <si>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</si>
  <si>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</si>
  <si>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</si>
  <si>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</si>
  <si>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</si>
  <si>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</si>
  <si>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</si>
  <si>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</si>
  <si>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</si>
  <si>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</si>
  <si>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</si>
  <si>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</si>
  <si>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</si>
  <si>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</si>
  <si>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</si>
  <si>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</si>
  <si>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</si>
  <si>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</si>
  <si>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</si>
  <si>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</si>
  <si>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</si>
  <si>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</si>
  <si>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</si>
  <si>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</si>
  <si>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</si>
  <si>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</si>
  <si>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</si>
  <si>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</si>
  <si>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</si>
  <si>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</si>
  <si>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</si>
  <si>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</si>
  <si>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</si>
  <si>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</si>
  <si>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</si>
  <si>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</si>
  <si>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</si>
  <si>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</si>
  <si>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</si>
  <si>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</si>
  <si>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</si>
  <si>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</si>
  <si>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</si>
  <si>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</si>
  <si>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</si>
  <si>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</si>
  <si>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</si>
  <si>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</si>
  <si>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</si>
  <si>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</si>
  <si>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</si>
  <si>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</si>
  <si>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</si>
  <si>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</si>
  <si>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</si>
  <si>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</si>
  <si>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</si>
  <si>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</si>
  <si>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</si>
  <si>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</si>
  <si>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</si>
  <si>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</si>
  <si>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</si>
  <si>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</si>
  <si>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</si>
  <si>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</si>
  <si>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</si>
  <si>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</si>
  <si>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</si>
  <si>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</si>
  <si>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</si>
  <si>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</si>
  <si>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</si>
  <si>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</si>
  <si>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</si>
  <si>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</si>
  <si>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</si>
  <si>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</si>
  <si>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</si>
  <si>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</si>
  <si>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</si>
  <si>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</si>
  <si>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</si>
  <si>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</si>
  <si>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</si>
  <si>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</si>
  <si>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</si>
  <si>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</si>
  <si>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</si>
  <si>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</si>
  <si>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</si>
  <si>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</si>
  <si>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</si>
  <si>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</si>
  <si>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</si>
  <si>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</si>
  <si>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</si>
  <si>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</si>
  <si>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</si>
  <si>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</si>
  <si>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</si>
  <si>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</si>
  <si>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</si>
  <si>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</si>
  <si>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</si>
  <si>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</si>
  <si>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</si>
  <si>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</si>
  <si>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</si>
  <si>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</si>
  <si>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</si>
  <si>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</si>
  <si>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</si>
  <si>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</si>
  <si>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</si>
  <si>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</si>
  <si>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</si>
  <si>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</si>
  <si>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</si>
  <si>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</si>
  <si>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</si>
  <si>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</si>
  <si>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</si>
  <si>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</si>
  <si>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</si>
  <si>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</si>
  <si>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</si>
  <si>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</si>
  <si>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</si>
  <si>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</si>
  <si>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</si>
  <si>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</si>
  <si>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</si>
  <si>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</si>
  <si>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</si>
  <si>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</si>
  <si>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</si>
  <si>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</si>
  <si>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</si>
  <si>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</si>
  <si>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</si>
  <si>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</si>
  <si>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</si>
  <si>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</si>
  <si>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</si>
  <si>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</si>
  <si>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</si>
  <si>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</si>
  <si>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</si>
  <si>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</si>
  <si>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</si>
  <si>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</si>
  <si>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</si>
  <si>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</si>
  <si>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</si>
  <si>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</si>
  <si>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</si>
  <si>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</si>
  <si>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</si>
  <si>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</si>
  <si>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</si>
  <si>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</si>
  <si>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</si>
  <si>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</si>
  <si>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</si>
  <si>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</si>
  <si>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</si>
  <si>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</si>
  <si>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</si>
  <si>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</si>
  <si>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</si>
  <si>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</si>
  <si>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</si>
  <si>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</si>
  <si>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</si>
  <si>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</si>
  <si>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</si>
  <si>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</si>
  <si>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</si>
  <si>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</si>
  <si>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</si>
  <si>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</si>
  <si>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</si>
  <si>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</si>
  <si>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</si>
  <si>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</si>
  <si>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</si>
  <si>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</si>
  <si>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</si>
  <si>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</si>
  <si>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</si>
  <si>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</si>
  <si>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</si>
  <si>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</si>
  <si>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</si>
  <si>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</si>
  <si>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</si>
  <si>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</si>
  <si>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</si>
  <si>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</si>
  <si>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</si>
  <si>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</si>
  <si>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</si>
  <si>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</si>
  <si>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</si>
  <si>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</si>
  <si>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</si>
  <si>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</si>
  <si>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</si>
  <si>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</si>
  <si>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</si>
  <si>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</si>
  <si>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</si>
  <si>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</si>
  <si>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</si>
  <si>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</si>
  <si>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</si>
  <si>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</si>
  <si>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</si>
  <si>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</si>
  <si>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</si>
  <si>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</si>
  <si>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</si>
  <si>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</si>
  <si>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</si>
  <si>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</si>
  <si>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</si>
  <si>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</si>
  <si>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</si>
  <si>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</si>
  <si>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</si>
  <si>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</si>
  <si>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</si>
  <si>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</si>
  <si>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</si>
  <si>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</si>
  <si>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</si>
  <si>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</si>
  <si>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</si>
  <si>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</si>
  <si>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</si>
  <si>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</si>
  <si>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</si>
  <si>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</si>
  <si>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</si>
  <si>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</si>
  <si>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</si>
  <si>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</si>
  <si>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</si>
  <si>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</si>
  <si>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</si>
  <si>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</si>
  <si>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</si>
  <si>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</si>
  <si>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</si>
  <si>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</si>
  <si>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</si>
  <si>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</si>
  <si>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</si>
  <si>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</si>
  <si>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</si>
  <si>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</si>
  <si>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</si>
  <si>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</si>
  <si>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</si>
  <si>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</si>
  <si>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</si>
  <si>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</si>
  <si>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</si>
  <si>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</si>
  <si>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</si>
  <si>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</si>
  <si>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</si>
  <si>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</si>
  <si>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</si>
  <si>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</si>
  <si>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</si>
  <si>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</si>
  <si>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</si>
  <si>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</si>
  <si>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</si>
  <si>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</si>
  <si>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</si>
  <si>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</si>
  <si>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</si>
  <si>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</si>
  <si>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</si>
  <si>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</si>
  <si>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</si>
  <si>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</si>
  <si>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</si>
  <si>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</si>
  <si>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</si>
  <si>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</si>
  <si>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</si>
  <si>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</si>
  <si>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</si>
  <si>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</si>
  <si>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</si>
  <si>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</si>
  <si>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</si>
  <si>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</si>
  <si>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</si>
  <si>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</si>
  <si>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</si>
  <si>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</si>
  <si>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</si>
  <si>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</si>
  <si>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</si>
  <si>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</si>
  <si>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</si>
  <si>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</si>
  <si>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</si>
  <si>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</si>
  <si>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</si>
  <si>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</si>
  <si>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</si>
  <si>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</si>
  <si>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</si>
  <si>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</si>
  <si>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</si>
  <si>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</si>
  <si>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</si>
  <si>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</si>
  <si>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</si>
  <si>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</si>
  <si>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</si>
  <si>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</si>
  <si>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</si>
  <si>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</si>
  <si>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</si>
  <si>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</si>
  <si>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</si>
  <si>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</si>
  <si>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</si>
  <si>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</si>
  <si>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</si>
  <si>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</si>
  <si>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</si>
  <si>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</si>
  <si>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</si>
  <si>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</si>
  <si>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</si>
  <si>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</si>
  <si>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</si>
  <si>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</si>
  <si>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</si>
  <si>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</si>
  <si>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</si>
  <si>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</si>
  <si>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</si>
  <si>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</si>
  <si>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</si>
  <si>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</si>
  <si>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</si>
  <si>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</si>
  <si>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</si>
  <si>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</si>
  <si>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</si>
  <si>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</si>
  <si>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</si>
  <si>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</si>
  <si>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</si>
  <si>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</si>
  <si>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</si>
  <si>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</si>
  <si>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</si>
  <si>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</si>
  <si>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</si>
  <si>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</si>
  <si>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</si>
  <si>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</si>
  <si>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</si>
  <si>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</si>
  <si>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</si>
  <si>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</si>
  <si>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</si>
  <si>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</si>
  <si>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</si>
  <si>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</si>
  <si>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</si>
  <si>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</si>
  <si>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</si>
  <si>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</si>
  <si>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</si>
  <si>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</si>
  <si>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</si>
  <si>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</si>
  <si>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</si>
  <si>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</si>
  <si>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</si>
  <si>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</si>
  <si>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</si>
  <si>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</si>
  <si>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</si>
  <si>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</si>
  <si>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</si>
  <si>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</si>
  <si>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</si>
  <si>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</si>
  <si>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</si>
  <si>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</si>
  <si>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</si>
  <si>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</si>
  <si>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</si>
  <si>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</si>
  <si>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</si>
  <si>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</si>
  <si>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</si>
  <si>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</si>
  <si>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</si>
  <si>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</si>
  <si>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</si>
  <si>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</si>
  <si>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</si>
  <si>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</si>
  <si>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</si>
  <si>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</si>
  <si>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</si>
  <si>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</si>
  <si>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</si>
  <si>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</si>
  <si>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</si>
  <si>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</si>
  <si>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</si>
  <si>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</si>
  <si>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</si>
  <si>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</si>
  <si>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</si>
  <si>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</si>
  <si>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</si>
  <si>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</si>
  <si>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</si>
  <si>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</si>
  <si>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</si>
  <si>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</si>
  <si>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</si>
  <si>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</si>
  <si>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</si>
  <si>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</si>
  <si>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</si>
  <si>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</si>
  <si>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</si>
  <si>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</si>
  <si>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</si>
  <si>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</si>
  <si>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</si>
  <si>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</si>
  <si>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</si>
  <si>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</si>
  <si>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</si>
  <si>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</si>
  <si>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</si>
  <si>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</si>
  <si>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</si>
  <si>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</si>
  <si>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</si>
  <si>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</si>
  <si>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</si>
  <si>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</si>
  <si>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</si>
  <si>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</si>
  <si>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</si>
  <si>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</si>
  <si>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</si>
  <si>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</si>
  <si>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</si>
  <si>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</si>
  <si>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</si>
  <si>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</si>
  <si>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</si>
  <si>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</si>
  <si>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</si>
  <si>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</si>
  <si>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</si>
  <si>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</si>
  <si>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</si>
  <si>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</si>
  <si>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</si>
  <si>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</si>
  <si>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</si>
  <si>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</si>
  <si>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</si>
  <si>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</si>
  <si>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</si>
  <si>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</si>
  <si>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</si>
  <si>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</si>
  <si>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</si>
  <si>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</si>
  <si>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</si>
  <si>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</si>
  <si>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</si>
  <si>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</si>
  <si>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</si>
  <si>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</si>
  <si>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</si>
  <si>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</si>
  <si>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</si>
  <si>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</si>
  <si>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</si>
  <si>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</si>
  <si>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</si>
  <si>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</si>
  <si>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</si>
  <si>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</si>
  <si>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</si>
  <si>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</si>
  <si>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</si>
  <si>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</si>
  <si>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</si>
  <si>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</si>
  <si>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</si>
  <si>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</si>
  <si>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</si>
  <si>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</si>
  <si>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</si>
  <si>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</si>
  <si>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</si>
  <si>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</si>
  <si>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</si>
  <si>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</si>
  <si>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</si>
  <si>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</si>
  <si>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</si>
  <si>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</si>
  <si>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</si>
  <si>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</si>
  <si>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</si>
  <si>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</si>
  <si>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</si>
  <si>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</si>
  <si>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</si>
  <si>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</si>
  <si>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</si>
  <si>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</si>
  <si>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</si>
  <si>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</si>
  <si>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</si>
  <si>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</si>
  <si>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</si>
  <si>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</si>
  <si>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</si>
  <si>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</si>
  <si>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</si>
  <si>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</si>
  <si>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</si>
  <si>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</si>
  <si>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</si>
  <si>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</si>
  <si>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</si>
  <si>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</si>
  <si>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</si>
  <si>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</si>
  <si>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</si>
  <si>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</si>
  <si>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</si>
  <si>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</si>
  <si>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</si>
  <si>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</si>
  <si>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</si>
  <si>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</si>
  <si>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</si>
  <si>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</si>
  <si>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</si>
  <si>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</si>
  <si>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</si>
  <si>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</si>
  <si>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</si>
  <si>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</si>
  <si>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</si>
  <si>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</si>
  <si>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</si>
  <si>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</si>
  <si>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</si>
  <si>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</si>
  <si>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</si>
  <si>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</si>
  <si>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</si>
  <si>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</si>
  <si>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</si>
  <si>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</si>
  <si>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</si>
  <si>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</si>
  <si>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</si>
  <si>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</si>
  <si>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</si>
  <si>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</si>
  <si>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</si>
  <si>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</si>
  <si>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</si>
  <si>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</si>
  <si>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</si>
  <si>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</si>
  <si>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</si>
  <si>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</si>
  <si>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</si>
  <si>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</si>
  <si>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</si>
  <si>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</si>
  <si>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</si>
  <si>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</si>
  <si>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</si>
  <si>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</si>
  <si>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</si>
  <si>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</si>
  <si>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</si>
  <si>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</si>
  <si>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</si>
  <si>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</si>
  <si>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</si>
  <si>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</si>
  <si>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</si>
  <si>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</si>
  <si>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</si>
  <si>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</si>
  <si>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</si>
  <si>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</si>
  <si>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</si>
  <si>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</si>
  <si>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</si>
  <si>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</si>
  <si>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</si>
  <si>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</si>
  <si>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</si>
  <si>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</si>
  <si>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</si>
  <si>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</si>
  <si>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</si>
  <si>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</si>
  <si>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</si>
  <si>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</si>
  <si>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</si>
  <si>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</si>
  <si>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</si>
  <si>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</si>
  <si>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</si>
  <si>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</si>
  <si>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</si>
  <si>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</si>
  <si>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</si>
  <si>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</si>
  <si>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</si>
  <si>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</si>
  <si>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</si>
  <si>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</si>
  <si>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</si>
  <si>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</si>
  <si>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</si>
  <si>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</si>
  <si>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</si>
  <si>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</si>
  <si>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</si>
  <si>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</si>
  <si>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</si>
  <si>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</si>
  <si>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</si>
  <si>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</si>
  <si>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</si>
  <si>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</si>
  <si>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</si>
  <si>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</si>
  <si>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</si>
  <si>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</si>
  <si>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</si>
  <si>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</si>
  <si>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</si>
  <si>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</si>
  <si>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</si>
  <si>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</si>
  <si>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</si>
  <si>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</si>
  <si>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</si>
  <si>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</si>
  <si>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</si>
  <si>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</si>
  <si>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</si>
  <si>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</si>
  <si>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</si>
  <si>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</si>
  <si>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</si>
  <si>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</si>
  <si>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</si>
  <si>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</si>
  <si>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</si>
  <si>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</si>
  <si>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</si>
  <si>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</si>
  <si>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</si>
  <si>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</si>
  <si>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</si>
  <si>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</si>
  <si>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</si>
  <si>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</si>
  <si>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</si>
  <si>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</si>
  <si>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</si>
  <si>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</si>
  <si>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</si>
  <si>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</si>
  <si>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</si>
  <si>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</si>
  <si>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</si>
  <si>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</si>
  <si>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</si>
  <si>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</si>
  <si>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</si>
  <si>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</si>
  <si>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</si>
  <si>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</si>
  <si>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</si>
  <si>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</si>
  <si>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</si>
  <si>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</si>
  <si>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</si>
  <si>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</si>
  <si>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</si>
  <si>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</si>
  <si>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</si>
  <si>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</si>
  <si>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</si>
  <si>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</si>
  <si>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</si>
  <si>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</si>
  <si>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</si>
  <si>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</si>
  <si>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</si>
  <si>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</si>
  <si>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</si>
  <si>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</si>
  <si>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</si>
  <si>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</si>
  <si>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</si>
  <si>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</si>
  <si>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</si>
  <si>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</si>
  <si>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</si>
  <si>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</si>
  <si>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</si>
  <si>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</si>
  <si>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</si>
  <si>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</si>
  <si>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</si>
  <si>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</si>
  <si>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</si>
  <si>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</si>
  <si>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</si>
  <si>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</si>
  <si>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</si>
  <si>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</si>
  <si>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</si>
  <si>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</si>
  <si>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</si>
  <si>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</si>
  <si>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</si>
  <si>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</si>
  <si>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</si>
  <si>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</si>
  <si>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</si>
  <si>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</si>
  <si>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</si>
  <si>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</si>
  <si>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</si>
  <si>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</si>
  <si>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</si>
  <si>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</si>
  <si>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</si>
  <si>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</si>
  <si>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</si>
  <si>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</si>
  <si>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</si>
  <si>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</si>
  <si>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</si>
  <si>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</si>
  <si>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</si>
  <si>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</si>
  <si>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</si>
  <si>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</si>
  <si>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</si>
  <si>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</si>
  <si>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</si>
  <si>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</si>
  <si>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</si>
  <si>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</si>
  <si>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</si>
  <si>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</si>
  <si>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</si>
  <si>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</si>
  <si>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</si>
  <si>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</si>
  <si>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</si>
  <si>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</si>
  <si>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</si>
  <si>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</si>
  <si>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</si>
  <si>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</si>
  <si>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</si>
  <si>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</si>
  <si>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</si>
  <si>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</si>
  <si>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</si>
  <si>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</si>
  <si>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</si>
  <si>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</si>
  <si>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</si>
  <si>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</si>
  <si>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</si>
  <si>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</si>
  <si>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</si>
  <si>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</si>
  <si>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</si>
  <si>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</si>
  <si>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</si>
  <si>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</si>
  <si>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</si>
  <si>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</si>
  <si>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</si>
  <si>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</si>
  <si>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</si>
  <si>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</si>
  <si>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</si>
  <si>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</si>
  <si>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</si>
  <si>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</si>
  <si>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</si>
  <si>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</si>
  <si>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</si>
  <si>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</si>
  <si>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</si>
  <si>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</si>
  <si>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</si>
  <si>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</si>
  <si>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</si>
  <si>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</si>
  <si>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</si>
  <si>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</si>
  <si>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</si>
  <si>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</si>
  <si>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</si>
  <si>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</si>
  <si>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</si>
  <si>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</si>
  <si>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</si>
  <si>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</si>
  <si>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</si>
  <si>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</si>
  <si>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</si>
  <si>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</si>
  <si>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</si>
  <si>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</si>
  <si>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</si>
  <si>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</si>
  <si>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</si>
  <si>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</si>
  <si>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</si>
  <si>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</si>
  <si>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</si>
  <si>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</si>
  <si>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</si>
  <si>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</si>
  <si>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</si>
  <si>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</si>
  <si>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</si>
  <si>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</si>
  <si>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</si>
  <si>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</si>
  <si>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</si>
  <si>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</si>
  <si>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</si>
  <si>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</si>
  <si>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</si>
  <si>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</si>
  <si>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</si>
  <si>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</si>
  <si>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</si>
  <si>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</si>
  <si>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</si>
  <si>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</si>
  <si>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</si>
  <si>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</si>
  <si>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</si>
  <si>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</si>
  <si>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</si>
  <si>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</si>
  <si>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</si>
  <si>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</si>
  <si>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</si>
  <si>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</si>
  <si>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</si>
  <si>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</si>
  <si>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</si>
  <si>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</si>
  <si>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</si>
  <si>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</si>
  <si>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</si>
  <si>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</si>
  <si>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</si>
  <si>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</si>
  <si>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</si>
  <si>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</si>
  <si>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</si>
  <si>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</si>
  <si>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</si>
  <si>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</si>
  <si>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</si>
  <si>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</si>
  <si>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</si>
  <si>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</si>
  <si>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</si>
  <si>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</si>
  <si>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</si>
  <si>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</si>
  <si>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</si>
  <si>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</si>
  <si>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</si>
  <si>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</si>
  <si>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</si>
  <si>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</si>
  <si>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</si>
  <si>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</si>
  <si>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</si>
  <si>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</si>
  <si>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</si>
  <si>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</si>
  <si>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</si>
  <si>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</si>
  <si>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</si>
  <si>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</si>
  <si>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</si>
  <si>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</si>
  <si>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</si>
  <si>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</si>
  <si>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</si>
  <si>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</si>
  <si>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</si>
  <si>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</si>
  <si>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</si>
  <si>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</si>
  <si>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</si>
  <si>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</si>
  <si>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</si>
  <si>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</si>
  <si>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</si>
  <si>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</si>
  <si>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</si>
  <si>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</si>
  <si>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</si>
  <si>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</si>
  <si>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</si>
  <si>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</si>
  <si>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</si>
  <si>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</si>
  <si>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</si>
  <si>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</si>
  <si>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</si>
  <si>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</si>
  <si>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</si>
  <si>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</si>
  <si>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</si>
  <si>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</si>
  <si>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</si>
  <si>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</si>
  <si>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</si>
  <si>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</si>
  <si>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</si>
  <si>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</si>
  <si>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</si>
  <si>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</si>
  <si>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</si>
  <si>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</si>
  <si>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</si>
  <si>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</si>
  <si>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</si>
  <si>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</si>
  <si>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</si>
  <si>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</si>
  <si>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</si>
  <si>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</si>
  <si>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</si>
  <si>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</si>
  <si>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</si>
  <si>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</si>
  <si>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</si>
  <si>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</si>
  <si>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</si>
  <si>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</si>
  <si>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</si>
  <si>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</si>
  <si>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</si>
  <si>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</si>
  <si>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</si>
  <si>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</si>
  <si>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</si>
  <si>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</si>
  <si>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</si>
  <si>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</si>
  <si>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</si>
  <si>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</si>
  <si>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</si>
  <si>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</si>
  <si>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</si>
  <si>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</si>
  <si>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</si>
  <si>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</si>
  <si>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</si>
  <si>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</si>
  <si>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</si>
  <si>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</si>
  <si>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</si>
  <si>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</si>
  <si>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</si>
  <si>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</si>
  <si>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</si>
  <si>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</si>
  <si>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</si>
  <si>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</si>
  <si>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</si>
  <si>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</si>
  <si>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</si>
  <si>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</si>
  <si>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</si>
  <si>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</si>
  <si>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</si>
  <si>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</si>
  <si>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</si>
  <si>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</si>
  <si>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</si>
  <si>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</si>
  <si>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</si>
  <si>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</si>
  <si>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</si>
  <si>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</si>
  <si>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</si>
  <si>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</si>
  <si>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</si>
  <si>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</si>
  <si>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</si>
  <si>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</si>
  <si>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</si>
  <si>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</si>
  <si>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</si>
  <si>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</si>
  <si>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</si>
  <si>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</si>
  <si>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</si>
  <si>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</si>
  <si>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</si>
  <si>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</si>
  <si>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</si>
  <si>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</si>
  <si>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</si>
  <si>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</si>
  <si>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</si>
  <si>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</si>
  <si>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</si>
  <si>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</si>
  <si>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</si>
  <si>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</si>
  <si>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</si>
  <si>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</si>
  <si>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</si>
  <si>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</si>
  <si>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</si>
  <si>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</si>
  <si>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</si>
  <si>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</si>
  <si>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</si>
  <si>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</si>
  <si>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</si>
  <si>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</si>
  <si>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</si>
  <si>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</si>
  <si>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</si>
  <si>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</si>
  <si>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</si>
  <si>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</si>
  <si>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</si>
  <si>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</si>
  <si>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</si>
  <si>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</si>
  <si>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</si>
  <si>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</si>
  <si>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</si>
  <si>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</si>
  <si>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</si>
  <si>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</si>
  <si>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</si>
  <si>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</si>
  <si>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</si>
  <si>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</si>
  <si>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</si>
  <si>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</si>
  <si>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</si>
  <si>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</si>
  <si>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</si>
  <si>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</si>
  <si>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</si>
  <si>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</si>
  <si>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</si>
  <si>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</si>
  <si>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</si>
  <si>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</si>
  <si>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</si>
  <si>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</si>
  <si>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</si>
  <si>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</si>
  <si>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</si>
  <si>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</si>
  <si>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</si>
  <si>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</si>
  <si>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</si>
  <si>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</si>
  <si>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</si>
  <si>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</si>
  <si>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</si>
  <si>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</si>
  <si>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</si>
  <si>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</si>
  <si>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</si>
  <si>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</si>
  <si>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</si>
  <si>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</si>
  <si>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</si>
  <si>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</si>
  <si>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</si>
  <si>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</si>
  <si>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</si>
  <si>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</si>
  <si>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</si>
  <si>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</si>
  <si>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</si>
  <si>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</si>
  <si>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</si>
  <si>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</si>
  <si>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</si>
  <si>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</si>
  <si>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</si>
  <si>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</si>
  <si>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</si>
  <si>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</si>
  <si>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</si>
  <si>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</si>
  <si>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</si>
  <si>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</si>
  <si>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</si>
  <si>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</si>
  <si>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</si>
  <si>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</si>
  <si>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</si>
  <si>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</si>
  <si>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</si>
  <si>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</si>
  <si>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</si>
  <si>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</si>
  <si>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</si>
  <si>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</si>
  <si>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</si>
  <si>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</si>
  <si>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</si>
  <si>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</si>
  <si>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</si>
  <si>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</si>
  <si>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</si>
  <si>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</si>
  <si>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</si>
  <si>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</si>
  <si>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</si>
  <si>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</si>
  <si>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</si>
  <si>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</si>
  <si>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</si>
  <si>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</si>
  <si>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</si>
  <si>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</si>
  <si>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</si>
  <si>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</si>
  <si>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</si>
  <si>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</si>
  <si>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</si>
  <si>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</si>
  <si>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</si>
  <si>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</si>
  <si>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</si>
  <si>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</si>
  <si>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</si>
  <si>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</si>
  <si>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</si>
  <si>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</si>
  <si>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</si>
  <si>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</si>
  <si>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</si>
  <si>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</si>
  <si>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</si>
  <si>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</si>
  <si>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</si>
  <si>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</si>
  <si>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</si>
  <si>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</si>
  <si>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</si>
  <si>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</si>
  <si>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</si>
  <si>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</si>
  <si>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</si>
  <si>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</si>
  <si>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</si>
  <si>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</si>
  <si>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</si>
  <si>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</si>
  <si>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</si>
  <si>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</si>
  <si>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</si>
  <si>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</si>
  <si>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</si>
  <si>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</si>
  <si>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</si>
  <si>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</si>
  <si>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</si>
  <si>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</si>
  <si>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</si>
  <si>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</si>
  <si>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</si>
  <si>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</si>
  <si>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</si>
  <si>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</si>
  <si>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</si>
  <si>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</si>
  <si>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</si>
  <si>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</si>
  <si>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</si>
  <si>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</si>
  <si>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</si>
  <si>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</si>
  <si>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</si>
  <si>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</si>
  <si>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</si>
  <si>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</si>
  <si>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</si>
  <si>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</si>
  <si>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</si>
  <si>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</si>
  <si>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</si>
  <si>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</si>
  <si>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</si>
  <si>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</si>
  <si>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</si>
  <si>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</si>
  <si>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</si>
  <si>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</si>
  <si>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</si>
  <si>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</si>
  <si>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</si>
  <si>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</si>
  <si>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</si>
  <si>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</si>
  <si>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</si>
  <si>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</si>
  <si>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</si>
  <si>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</si>
  <si>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</si>
  <si>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</si>
  <si>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</si>
  <si>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</si>
  <si>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</si>
  <si>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</si>
  <si>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</si>
  <si>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</si>
  <si>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</si>
  <si>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</si>
  <si>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</si>
  <si>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</si>
  <si>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</si>
  <si>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</si>
  <si>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</si>
  <si>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</si>
  <si>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</si>
  <si>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</si>
  <si>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</si>
  <si>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</si>
  <si>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</si>
  <si>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</si>
  <si>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</si>
  <si>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</si>
  <si>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</si>
  <si>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</si>
  <si>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</si>
  <si>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</si>
  <si>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</si>
  <si>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</si>
  <si>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</si>
  <si>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</si>
  <si>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</si>
  <si>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</si>
  <si>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</si>
  <si>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</si>
  <si>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</si>
  <si>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</si>
  <si>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</si>
  <si>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</si>
  <si>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</si>
  <si>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</si>
  <si>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</si>
  <si>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</si>
  <si>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</si>
  <si>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</si>
  <si>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</si>
  <si>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</si>
  <si>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</si>
  <si>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</si>
  <si>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</si>
  <si>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</si>
  <si>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</si>
  <si>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</si>
  <si>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</si>
  <si>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</si>
  <si>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</si>
  <si>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</si>
  <si>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</si>
  <si>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</si>
  <si>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</si>
  <si>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</si>
  <si>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</si>
  <si>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</si>
  <si>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</si>
  <si>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</si>
  <si>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</si>
  <si>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</si>
  <si>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</si>
  <si>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</si>
  <si>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</si>
  <si>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</si>
  <si>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</si>
  <si>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</si>
  <si>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</si>
  <si>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</si>
  <si>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</si>
  <si>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</si>
  <si>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</si>
  <si>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</si>
  <si>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</si>
  <si>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</si>
  <si>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</si>
  <si>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</si>
  <si>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</si>
  <si>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</si>
  <si>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</si>
  <si>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</si>
  <si>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</si>
  <si>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</si>
  <si>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</si>
  <si>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</si>
  <si>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</si>
  <si>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</si>
  <si>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</si>
  <si>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</si>
  <si>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</si>
  <si>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</si>
  <si>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</si>
  <si>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</si>
  <si>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</si>
  <si>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</si>
  <si>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</si>
  <si>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</si>
  <si>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</si>
  <si>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</si>
  <si>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</si>
  <si>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</si>
  <si>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</si>
  <si>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</si>
  <si>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</si>
  <si>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</si>
  <si>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</si>
  <si>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</si>
  <si>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</si>
  <si>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</si>
  <si>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</si>
  <si>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</si>
  <si>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</si>
  <si>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</si>
  <si>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</si>
  <si>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</si>
  <si>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</si>
  <si>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</si>
  <si>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</si>
  <si>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</si>
  <si>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</si>
  <si>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</si>
  <si>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</si>
  <si>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</si>
  <si>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</si>
  <si>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</si>
  <si>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</si>
  <si>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</si>
  <si>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</si>
  <si>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</si>
  <si>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</si>
  <si>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</si>
  <si>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</si>
  <si>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</si>
  <si>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</si>
  <si>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</si>
  <si>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</si>
  <si>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</si>
  <si>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</si>
  <si>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</si>
  <si>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</si>
  <si>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</si>
  <si>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</si>
  <si>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</si>
  <si>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</si>
  <si>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</si>
  <si>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</si>
  <si>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</si>
  <si>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</si>
  <si>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</si>
  <si>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</si>
  <si>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</si>
  <si>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</si>
  <si>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</si>
  <si>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</si>
  <si>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</si>
  <si>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</si>
  <si>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</si>
  <si>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</si>
  <si>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</si>
  <si>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</si>
  <si>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</si>
  <si>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</si>
  <si>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</si>
  <si>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</si>
  <si>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</si>
  <si>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</si>
  <si>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</si>
  <si>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</si>
  <si>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</si>
  <si>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</si>
  <si>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</si>
  <si>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</si>
  <si>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</si>
  <si>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</si>
  <si>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</si>
  <si>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</si>
  <si>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</si>
  <si>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</si>
  <si>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</si>
  <si>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</si>
  <si>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</si>
  <si>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</si>
  <si>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</si>
  <si>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</si>
  <si>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</si>
  <si>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</si>
  <si>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</si>
  <si>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</si>
  <si>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</si>
  <si>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</si>
  <si>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</si>
  <si>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</si>
  <si>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</si>
  <si>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</si>
  <si>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</si>
  <si>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</si>
  <si>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</si>
  <si>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</si>
  <si>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</si>
  <si>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</si>
  <si>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</si>
  <si>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</si>
  <si>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</si>
  <si>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</si>
  <si>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</si>
  <si>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</si>
  <si>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</si>
  <si>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</si>
  <si>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</si>
  <si>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</si>
  <si>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</si>
  <si>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</si>
  <si>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</si>
  <si>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</si>
  <si>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</si>
  <si>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</si>
  <si>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</si>
  <si>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</si>
  <si>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</si>
  <si>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</si>
  <si>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</si>
  <si>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</si>
  <si>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</si>
  <si>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</si>
  <si>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</si>
  <si>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</si>
  <si>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</si>
  <si>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</si>
  <si>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</si>
  <si>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</si>
  <si>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</si>
  <si>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</si>
  <si>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</si>
  <si>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</si>
  <si>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</si>
  <si>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</si>
  <si>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</si>
  <si>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</si>
  <si>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</si>
  <si>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</si>
  <si>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</si>
  <si>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</si>
  <si>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</si>
  <si>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</si>
  <si>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</si>
  <si>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</si>
  <si>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</si>
  <si>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</si>
  <si>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</si>
  <si>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</si>
  <si>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</si>
  <si>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</si>
  <si>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</si>
  <si>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</si>
  <si>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</si>
  <si>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</si>
  <si>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</si>
  <si>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</si>
  <si>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</si>
  <si>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</si>
  <si>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</si>
  <si>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</si>
  <si>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</si>
  <si>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</si>
  <si>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</si>
  <si>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</si>
  <si>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</si>
  <si>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</si>
  <si>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</si>
  <si>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</si>
  <si>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</si>
  <si>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</si>
  <si>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</si>
  <si>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</si>
  <si>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</si>
  <si>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</si>
  <si>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</si>
  <si>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</si>
  <si>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</si>
  <si>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</si>
  <si>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</si>
  <si>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</si>
  <si>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</si>
  <si>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</si>
  <si>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</si>
  <si>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</si>
  <si>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</si>
  <si>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</si>
  <si>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</si>
  <si>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</si>
  <si>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</si>
  <si>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</si>
  <si>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</si>
  <si>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</si>
  <si>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</si>
  <si>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</si>
  <si>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</si>
  <si>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</si>
  <si>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</si>
  <si>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</si>
  <si>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</si>
  <si>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</si>
  <si>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</si>
  <si>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</si>
  <si>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</si>
  <si>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</si>
  <si>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</si>
  <si>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</si>
  <si>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</si>
  <si>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</si>
  <si>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</si>
  <si>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</si>
  <si>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</si>
  <si>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</si>
  <si>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</si>
  <si>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</si>
  <si>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</si>
  <si>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</si>
  <si>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</si>
  <si>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</si>
  <si>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</si>
  <si>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</si>
  <si>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</si>
  <si>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</si>
  <si>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</si>
  <si>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</si>
  <si>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</si>
  <si>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</si>
  <si>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</si>
  <si>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</si>
  <si>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</si>
  <si>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</si>
  <si>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</si>
  <si>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</si>
  <si>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</si>
  <si>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</si>
  <si>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</si>
  <si>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</si>
  <si>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</si>
  <si>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</si>
  <si>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</si>
  <si>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</si>
  <si>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</si>
  <si>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</si>
  <si>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</si>
  <si>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</si>
  <si>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</si>
  <si>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</si>
  <si>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</si>
  <si>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</si>
  <si>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</si>
  <si>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</si>
  <si>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</si>
  <si>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</si>
  <si>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</si>
  <si>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</si>
  <si>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</si>
  <si>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</si>
  <si>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</si>
  <si>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</si>
  <si>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</si>
  <si>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</si>
  <si>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</si>
  <si>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</si>
  <si>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</si>
  <si>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</si>
  <si>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</si>
  <si>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</si>
  <si>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</si>
  <si>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</si>
  <si>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</si>
  <si>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</si>
  <si>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</si>
  <si>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</si>
  <si>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</si>
  <si>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</si>
  <si>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</si>
  <si>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</si>
  <si>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</si>
  <si>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</si>
  <si>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</si>
  <si>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</si>
  <si>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</si>
  <si>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</si>
  <si>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</si>
  <si>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</si>
  <si>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</si>
  <si>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</si>
  <si>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</si>
  <si>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</si>
  <si>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</si>
  <si>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</si>
  <si>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</si>
  <si>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</si>
  <si>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</si>
  <si>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</si>
  <si>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</si>
  <si>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</si>
  <si>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</si>
  <si>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</si>
  <si>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</si>
  <si>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</si>
  <si>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</si>
  <si>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</si>
  <si>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</si>
  <si>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</si>
  <si>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</si>
  <si>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</si>
  <si>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</si>
  <si>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</si>
  <si>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</si>
  <si>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</si>
  <si>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</si>
  <si>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</si>
  <si>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</si>
  <si>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</si>
  <si>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</si>
  <si>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</si>
  <si>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</si>
  <si>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</si>
  <si>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</si>
  <si>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</si>
  <si>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</si>
  <si>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</si>
  <si>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</si>
  <si>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</si>
  <si>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</si>
  <si>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</si>
  <si>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</si>
  <si>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</si>
  <si>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</si>
  <si>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</si>
  <si>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</si>
  <si>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</si>
  <si>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</si>
  <si>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</si>
  <si>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</si>
  <si>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</si>
  <si>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</si>
  <si>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</si>
  <si>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</si>
  <si>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</si>
  <si>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</si>
  <si>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</si>
  <si>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</si>
  <si>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</si>
  <si>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</si>
  <si>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</si>
  <si>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</si>
  <si>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</si>
  <si>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</si>
  <si>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</si>
  <si>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</si>
  <si>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</si>
  <si>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</si>
  <si>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</si>
  <si>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</si>
  <si>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</si>
  <si>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</si>
  <si>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</si>
  <si>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</si>
  <si>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</si>
  <si>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</si>
  <si>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</si>
  <si>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</si>
  <si>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</si>
  <si>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</si>
  <si>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</si>
  <si>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</si>
  <si>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</si>
  <si>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</si>
  <si>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</si>
  <si>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</si>
  <si>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</si>
  <si>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</si>
  <si>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</si>
  <si>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</si>
  <si>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</si>
  <si>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</si>
  <si>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</si>
  <si>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</si>
  <si>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</si>
  <si>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</si>
  <si>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</si>
  <si>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</si>
  <si>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</si>
  <si>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</si>
  <si>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</si>
  <si>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</si>
  <si>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</si>
  <si>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</si>
  <si>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</si>
  <si>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</si>
  <si>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</si>
  <si>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</si>
  <si>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</si>
  <si>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</si>
  <si>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</si>
  <si>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</si>
  <si>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</si>
  <si>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</si>
  <si>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</si>
  <si>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</si>
  <si>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</si>
  <si>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</si>
  <si>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</si>
  <si>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</si>
  <si>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</si>
  <si>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</si>
  <si>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</si>
  <si>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</si>
  <si>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</si>
  <si>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</si>
  <si>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</si>
  <si>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</si>
  <si>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</si>
  <si>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</si>
  <si>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</si>
  <si>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</si>
  <si>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</si>
  <si>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</si>
  <si>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</si>
  <si>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</si>
  <si>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</si>
  <si>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</si>
  <si>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</si>
  <si>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</si>
  <si>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</si>
  <si>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</si>
  <si>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</si>
  <si>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</si>
  <si>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</si>
  <si>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</si>
  <si>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</si>
  <si>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</si>
  <si>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</si>
  <si>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</si>
  <si>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</si>
  <si>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</si>
  <si>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</si>
  <si>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</si>
  <si>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</si>
  <si>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</si>
  <si>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</si>
  <si>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</si>
  <si>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</si>
  <si>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</si>
  <si>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</si>
  <si>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</si>
  <si>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</si>
  <si>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</si>
  <si>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</si>
  <si>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</si>
  <si>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</si>
  <si>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</si>
  <si>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</si>
  <si>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</si>
  <si>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</si>
  <si>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</si>
  <si>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</si>
  <si>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</si>
  <si>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</si>
  <si>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</si>
  <si>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</si>
  <si>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</si>
  <si>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</si>
  <si>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</si>
  <si>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</si>
  <si>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</si>
  <si>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</si>
  <si>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</si>
  <si>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</si>
  <si>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</si>
  <si>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</si>
  <si>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</si>
  <si>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</si>
  <si>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</si>
  <si>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</si>
  <si>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</si>
  <si>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</si>
  <si>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</si>
  <si>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</si>
  <si>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</si>
  <si>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</si>
  <si>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</si>
  <si>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</si>
  <si>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</si>
  <si>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</si>
  <si>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</si>
  <si>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</si>
  <si>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</si>
  <si>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</si>
  <si>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</si>
  <si>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</si>
  <si>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</si>
  <si>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</si>
  <si>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</si>
  <si>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</si>
  <si>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</si>
  <si>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</si>
  <si>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</si>
  <si>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</si>
  <si>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</si>
  <si>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</si>
  <si>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</si>
  <si>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</si>
  <si>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</si>
  <si>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</si>
  <si>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</si>
  <si>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</si>
  <si>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</si>
  <si>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</si>
  <si>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</si>
  <si>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</si>
  <si>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</si>
  <si>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</si>
  <si>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</si>
  <si>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</si>
  <si>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</si>
  <si>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</si>
  <si>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</si>
  <si>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</si>
  <si>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</si>
  <si>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</si>
  <si>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</si>
  <si>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</si>
  <si>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</si>
  <si>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</si>
  <si>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</si>
  <si>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</si>
  <si>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</si>
  <si>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</si>
  <si>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</si>
  <si>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</si>
  <si>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</si>
  <si>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</si>
  <si>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</si>
  <si>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</si>
  <si>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</si>
  <si>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</si>
  <si>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</si>
  <si>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</si>
  <si>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</si>
  <si>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</si>
  <si>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</si>
  <si>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</si>
  <si>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</si>
  <si>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</si>
  <si>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</si>
  <si>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</si>
  <si>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</si>
  <si>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</si>
  <si>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</si>
  <si>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</si>
  <si>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</si>
  <si>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</si>
  <si>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</si>
  <si>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</si>
  <si>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</si>
  <si>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</si>
  <si>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</si>
  <si>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</si>
  <si>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</si>
  <si>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</si>
  <si>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</si>
  <si>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</si>
  <si>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</si>
  <si>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</si>
  <si>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</si>
  <si>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</si>
  <si>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</si>
  <si>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</si>
  <si>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</si>
  <si>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</si>
  <si>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</si>
  <si>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</si>
  <si>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</si>
  <si>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</si>
  <si>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</si>
  <si>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</si>
  <si>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</si>
  <si>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</si>
  <si>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</si>
  <si>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</si>
  <si>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</si>
  <si>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</si>
  <si>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</si>
  <si>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</si>
  <si>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</si>
  <si>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</si>
  <si>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</si>
  <si>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</si>
  <si>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</si>
  <si>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</si>
  <si>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</si>
  <si>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</si>
  <si>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</si>
  <si>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</si>
  <si>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</si>
  <si>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</si>
  <si>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</si>
  <si>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</si>
  <si>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</si>
  <si>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</si>
  <si>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</si>
  <si>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</si>
  <si>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</si>
  <si>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</si>
  <si>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</si>
  <si>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</si>
  <si>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</si>
  <si>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</si>
  <si>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</si>
  <si>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</si>
  <si>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</si>
  <si>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</si>
  <si>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</si>
  <si>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</si>
  <si>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</si>
  <si>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</si>
  <si>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</si>
  <si>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</si>
  <si>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</si>
  <si>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</si>
  <si>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</si>
  <si>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</si>
  <si>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</si>
  <si>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</si>
  <si>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</si>
  <si>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</si>
  <si>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</si>
  <si>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</si>
  <si>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</si>
  <si>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</si>
  <si>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</si>
  <si>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</si>
  <si>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</si>
  <si>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</si>
  <si>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</si>
  <si>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</si>
  <si>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</si>
  <si>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</si>
  <si>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</si>
  <si>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</si>
  <si>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</si>
  <si>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</si>
  <si>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</si>
  <si>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</si>
  <si>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</si>
  <si>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</si>
  <si>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</si>
  <si>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</si>
  <si>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</si>
  <si>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</si>
  <si>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</si>
  <si>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</si>
  <si>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</si>
  <si>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</si>
  <si>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</si>
  <si>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</si>
  <si>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</si>
  <si>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</si>
  <si>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</si>
  <si>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</si>
  <si>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</si>
  <si>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</si>
  <si>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</si>
  <si>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</si>
  <si>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</si>
  <si>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</si>
  <si>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</si>
  <si>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</si>
  <si>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</si>
  <si>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</si>
  <si>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</si>
  <si>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</si>
  <si>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</si>
  <si>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</si>
  <si>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</si>
  <si>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</si>
  <si>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</si>
  <si>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</si>
  <si>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</si>
  <si>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</si>
  <si>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</si>
  <si>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</si>
  <si>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</si>
  <si>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</si>
  <si>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</si>
  <si>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</si>
  <si>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</si>
  <si>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</si>
  <si>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</si>
  <si>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</si>
  <si>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</si>
  <si>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</si>
  <si>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</si>
  <si>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</si>
  <si>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</si>
  <si>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</si>
  <si>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</si>
  <si>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</si>
  <si>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</si>
  <si>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</si>
  <si>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</si>
  <si>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</si>
  <si>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</si>
  <si>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</si>
  <si>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</si>
  <si>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</si>
  <si>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</si>
  <si>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</si>
  <si>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</si>
  <si>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</si>
  <si>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</si>
  <si>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</si>
  <si>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</si>
  <si>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</si>
  <si>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</si>
  <si>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</si>
  <si>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</si>
  <si>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</si>
  <si>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</si>
  <si>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</si>
  <si>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</si>
  <si>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</si>
  <si>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</si>
  <si>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</si>
  <si>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</si>
  <si>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</si>
  <si>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</si>
  <si>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</si>
  <si>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</si>
  <si>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</si>
  <si>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</si>
  <si>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</si>
  <si>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</si>
  <si>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</si>
  <si>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</si>
  <si>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</si>
  <si>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</si>
  <si>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</si>
  <si>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</si>
  <si>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</si>
  <si>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</si>
  <si>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</si>
  <si>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</si>
  <si>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</si>
  <si>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</si>
  <si>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</si>
  <si>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</si>
  <si>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</si>
  <si>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</si>
  <si>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</si>
  <si>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</si>
  <si>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</si>
  <si>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</si>
  <si>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</si>
  <si>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</si>
  <si>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</si>
  <si>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</si>
  <si>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</si>
  <si>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</si>
  <si>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</si>
  <si>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</si>
  <si>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</si>
  <si>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</si>
  <si>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</si>
  <si>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</si>
  <si>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</si>
  <si>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</si>
  <si>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</si>
  <si>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</si>
  <si>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</si>
  <si>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</si>
  <si>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</si>
  <si>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</si>
  <si>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</si>
  <si>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</si>
  <si>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</si>
  <si>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</si>
  <si>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</si>
  <si>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</si>
  <si>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</si>
  <si>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</si>
  <si>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</si>
  <si>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</si>
  <si>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</si>
  <si>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</si>
  <si>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</si>
  <si>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</si>
  <si>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</si>
  <si>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</si>
  <si>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</si>
  <si>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</si>
  <si>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</si>
  <si>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</si>
  <si>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</si>
  <si>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</si>
  <si>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</si>
  <si>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</si>
  <si>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</si>
  <si>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</si>
  <si>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</si>
  <si>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</si>
  <si>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</si>
  <si>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</si>
  <si>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</si>
  <si>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</si>
  <si>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</si>
  <si>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</si>
  <si>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</si>
  <si>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</si>
  <si>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</si>
  <si>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</si>
  <si>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</si>
  <si>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</si>
  <si>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</si>
  <si>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</si>
  <si>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</si>
  <si>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</si>
  <si>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</si>
  <si>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</si>
  <si>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</si>
  <si>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</si>
  <si>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</si>
  <si>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</si>
  <si>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</si>
  <si>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</si>
  <si>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</si>
  <si>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</si>
  <si>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</si>
  <si>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</si>
  <si>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</si>
  <si>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</si>
  <si>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</si>
  <si>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</si>
  <si>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</si>
  <si>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</si>
  <si>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</si>
  <si>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</si>
  <si>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</si>
  <si>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</si>
  <si>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</si>
  <si>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</si>
  <si>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</si>
  <si>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</si>
  <si>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</si>
  <si>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</si>
  <si>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</si>
  <si>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</si>
  <si>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</si>
  <si>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</si>
  <si>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</si>
  <si>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</si>
  <si>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</si>
  <si>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</si>
  <si>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</si>
  <si>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</si>
  <si>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</si>
  <si>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</si>
  <si>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</si>
  <si>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</si>
  <si>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</si>
  <si>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</si>
  <si>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</si>
  <si>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</si>
  <si>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</si>
  <si>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</si>
  <si>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</si>
  <si>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</si>
  <si>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</si>
  <si>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</si>
  <si>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</si>
  <si>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</si>
  <si>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</si>
  <si>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</si>
  <si>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</si>
  <si>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</si>
  <si>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</si>
  <si>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</si>
  <si>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</si>
  <si>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</si>
  <si>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</si>
  <si>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</si>
  <si>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</si>
  <si>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</si>
  <si>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</si>
  <si>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</si>
  <si>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</si>
  <si>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</si>
  <si>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</si>
  <si>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</si>
  <si>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</si>
  <si>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</si>
  <si>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</si>
  <si>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</si>
  <si>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</si>
  <si>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</si>
  <si>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</si>
  <si>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</si>
  <si>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</si>
  <si>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</si>
  <si>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</si>
  <si>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</si>
  <si>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</si>
  <si>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</si>
  <si>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</si>
  <si>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</si>
  <si>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</si>
  <si>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</si>
  <si>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</si>
  <si>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</si>
  <si>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</si>
  <si>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</si>
  <si>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</si>
  <si>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</si>
  <si>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</si>
  <si>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</si>
  <si>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</si>
  <si>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</si>
  <si>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</si>
  <si>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</si>
  <si>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</si>
  <si>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</si>
  <si>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</si>
  <si>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</si>
  <si>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</si>
  <si>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</si>
  <si>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</si>
  <si>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</si>
  <si>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</si>
  <si>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</si>
  <si>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</si>
  <si>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</si>
  <si>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</si>
  <si>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</si>
  <si>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</si>
  <si>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</si>
  <si>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</si>
  <si>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</si>
  <si>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</si>
  <si>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</si>
  <si>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</si>
  <si>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</si>
  <si>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</si>
  <si>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</si>
  <si>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</si>
  <si>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</si>
  <si>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</si>
  <si>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</si>
  <si>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</si>
  <si>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</si>
  <si>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</si>
  <si>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</si>
  <si>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</si>
  <si>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</si>
  <si>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</si>
  <si>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</si>
  <si>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</si>
  <si>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</si>
  <si>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</si>
  <si>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</si>
  <si>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</si>
  <si>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</si>
  <si>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</si>
  <si>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</si>
  <si>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</si>
  <si>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</si>
  <si>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</si>
  <si>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</si>
  <si>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</si>
  <si>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</si>
  <si>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</si>
  <si>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</si>
  <si>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</si>
  <si>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</si>
  <si>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</si>
  <si>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</si>
  <si>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</si>
  <si>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</si>
  <si>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</si>
  <si>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</si>
  <si>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</si>
  <si>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</si>
  <si>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</si>
  <si>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</si>
  <si>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</si>
  <si>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</si>
  <si>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</si>
  <si>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</si>
  <si>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</si>
  <si>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</si>
  <si>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</si>
  <si>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</si>
  <si>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</si>
  <si>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</si>
  <si>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</si>
  <si>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</si>
  <si>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</si>
  <si>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</si>
  <si>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</si>
  <si>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</si>
  <si>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</si>
  <si>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</si>
  <si>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</si>
  <si>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</si>
  <si>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</si>
  <si>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</si>
  <si>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</si>
  <si>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</si>
  <si>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</si>
  <si>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</si>
  <si>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</si>
  <si>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</si>
  <si>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</si>
  <si>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</si>
  <si>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</si>
  <si>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</si>
  <si>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</si>
  <si>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</si>
  <si>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</si>
  <si>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</si>
  <si>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</si>
  <si>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</si>
  <si>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</si>
  <si>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</si>
  <si>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</si>
  <si>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</si>
  <si>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</si>
  <si>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</si>
  <si>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</si>
  <si>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</si>
  <si>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</si>
  <si>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</si>
  <si>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</si>
  <si>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</si>
  <si>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</si>
  <si>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</si>
  <si>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</si>
  <si>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</si>
  <si>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</si>
  <si>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</si>
  <si>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</si>
  <si>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</si>
  <si>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</si>
  <si>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</si>
  <si>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</si>
  <si>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</si>
  <si>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</si>
  <si>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</si>
  <si>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</si>
  <si>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</si>
  <si>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</si>
  <si>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</si>
  <si>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</si>
  <si>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</si>
  <si>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</si>
  <si>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</si>
  <si>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</si>
  <si>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</si>
  <si>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</si>
  <si>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</si>
  <si>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</si>
  <si>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</si>
  <si>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</si>
  <si>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</si>
  <si>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</si>
  <si>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</si>
  <si>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</si>
  <si>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</si>
  <si>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</si>
  <si>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</si>
  <si>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</si>
  <si>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</si>
  <si>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</si>
  <si>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</si>
  <si>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</si>
  <si>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</si>
  <si>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</si>
  <si>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</si>
  <si>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</si>
  <si>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</si>
  <si>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</si>
  <si>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</si>
  <si>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</si>
  <si>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</si>
  <si>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</si>
  <si>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</si>
  <si>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</si>
  <si>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</si>
  <si>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</si>
  <si>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</si>
  <si>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</si>
  <si>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</si>
  <si>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</si>
  <si>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</si>
  <si>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</si>
  <si>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</si>
  <si>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</si>
  <si>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</si>
  <si>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</si>
  <si>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</si>
  <si>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</si>
  <si>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</si>
  <si>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</si>
  <si>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</si>
  <si>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</si>
  <si>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</si>
  <si>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</si>
  <si>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</si>
  <si>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</si>
  <si>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</si>
  <si>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</si>
  <si>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</si>
  <si>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</si>
  <si>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</si>
  <si>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</si>
  <si>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</si>
  <si>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</si>
  <si>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</si>
  <si>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</si>
  <si>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</si>
  <si>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</si>
  <si>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</si>
  <si>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</si>
  <si>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</si>
  <si>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</si>
  <si>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</si>
  <si>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</si>
  <si>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</si>
  <si>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</si>
  <si>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</si>
  <si>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</si>
  <si>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</si>
  <si>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</si>
  <si>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</si>
  <si>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</si>
  <si>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</si>
  <si>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</si>
  <si>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</si>
  <si>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</si>
  <si>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</si>
  <si>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</si>
  <si>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</si>
  <si>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</si>
  <si>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</si>
  <si>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</si>
  <si>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</si>
  <si>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</si>
  <si>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</si>
  <si>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</si>
  <si>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</si>
  <si>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</si>
  <si>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</si>
  <si>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</si>
  <si>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</si>
  <si>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</si>
  <si>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</si>
  <si>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</si>
  <si>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</si>
  <si>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</si>
  <si>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</si>
  <si>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</si>
  <si>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</si>
  <si>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</si>
  <si>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</si>
  <si>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</si>
  <si>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</si>
  <si>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</si>
  <si>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</si>
  <si>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</si>
  <si>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</si>
  <si>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</si>
  <si>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</si>
  <si>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</si>
  <si>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</si>
  <si>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</si>
  <si>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</si>
  <si>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</si>
  <si>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</si>
  <si>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</si>
  <si>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</si>
  <si>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</si>
  <si>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</si>
  <si>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</si>
  <si>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</si>
  <si>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</si>
  <si>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</si>
  <si>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</si>
  <si>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</si>
  <si>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</si>
  <si>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</si>
  <si>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</si>
  <si>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</si>
  <si>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</si>
  <si>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</si>
  <si>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</si>
  <si>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</si>
  <si>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</si>
  <si>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</si>
  <si>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</si>
  <si>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</si>
  <si>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</si>
  <si>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</si>
  <si>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</si>
  <si>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</si>
  <si>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</si>
  <si>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</si>
  <si>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</si>
  <si>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</si>
  <si>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</si>
  <si>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</si>
  <si>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</si>
  <si>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</si>
  <si>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</si>
  <si>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</si>
  <si>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</si>
  <si>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</si>
  <si>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</si>
  <si>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</si>
  <si>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</si>
  <si>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</si>
  <si>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</si>
  <si>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</si>
  <si>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</si>
  <si>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</si>
  <si>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</si>
  <si>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</si>
  <si>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</si>
  <si>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</si>
  <si>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</si>
  <si>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</si>
  <si>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</si>
  <si>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</si>
  <si>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</si>
  <si>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</si>
  <si>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</si>
  <si>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</si>
  <si>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</si>
  <si>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</si>
  <si>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</si>
  <si>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</si>
  <si>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</si>
  <si>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</si>
  <si>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</si>
  <si>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</si>
  <si>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</si>
  <si>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</si>
  <si>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</si>
  <si>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</si>
  <si>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</si>
  <si>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</si>
  <si>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</si>
  <si>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</si>
  <si>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</si>
  <si>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</si>
  <si>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</si>
  <si>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</si>
  <si>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</si>
  <si>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</si>
  <si>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</si>
  <si>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</si>
  <si>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</si>
  <si>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</si>
  <si>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</si>
  <si>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</si>
  <si>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</si>
  <si>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</si>
  <si>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</si>
  <si>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</si>
  <si>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</si>
  <si>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</si>
  <si>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</si>
  <si>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</si>
  <si>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</si>
  <si>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</si>
  <si>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</si>
  <si>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</si>
  <si>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</si>
  <si>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</si>
  <si>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</si>
  <si>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</si>
  <si>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</si>
  <si>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</si>
  <si>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</si>
  <si>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</si>
  <si>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</si>
  <si>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</si>
  <si>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</si>
  <si>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</si>
  <si>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</si>
  <si>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</si>
  <si>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</si>
  <si>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</si>
  <si>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</si>
  <si>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</si>
  <si>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</si>
  <si>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</si>
  <si>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</si>
  <si>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</si>
  <si>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</si>
  <si>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</si>
  <si>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</si>
  <si>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</si>
  <si>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</si>
  <si>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</si>
  <si>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</si>
  <si>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</si>
  <si>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</si>
  <si>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</si>
  <si>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</si>
  <si>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</si>
  <si>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</si>
  <si>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</si>
  <si>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</si>
  <si>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</si>
  <si>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</si>
  <si>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</si>
  <si>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</si>
  <si>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</si>
  <si>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</si>
  <si>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</si>
  <si>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</si>
  <si>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</si>
  <si>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</si>
  <si>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</si>
  <si>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</si>
  <si>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</si>
  <si>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</si>
  <si>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</si>
  <si>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</si>
  <si>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</si>
  <si>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</si>
  <si>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</si>
  <si>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</si>
  <si>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</si>
  <si>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</si>
  <si>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</si>
  <si>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</si>
  <si>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</si>
  <si>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</si>
  <si>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</si>
  <si>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</si>
  <si>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</si>
  <si>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</si>
  <si>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</si>
  <si>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</si>
  <si>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</si>
  <si>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</si>
  <si>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</si>
  <si>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</si>
  <si>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</si>
  <si>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</si>
  <si>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</si>
  <si>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</si>
  <si>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</si>
  <si>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</si>
  <si>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</si>
  <si>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</si>
  <si>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</si>
  <si>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</si>
  <si>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</si>
  <si>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</si>
  <si>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</si>
  <si>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</si>
  <si>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</si>
  <si>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</si>
  <si>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</si>
  <si>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</si>
  <si>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</si>
  <si>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</si>
  <si>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</si>
  <si>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</si>
  <si>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</si>
  <si>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</si>
  <si>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</si>
  <si>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</si>
  <si>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</si>
  <si>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</si>
  <si>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</si>
  <si>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</si>
  <si>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</si>
  <si>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</si>
  <si>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</si>
  <si>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</si>
  <si>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</si>
  <si>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</si>
  <si>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</si>
  <si>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</si>
  <si>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</si>
  <si>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</si>
  <si>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</si>
  <si>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</si>
  <si>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</si>
  <si>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</si>
  <si>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</si>
  <si>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</si>
  <si>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</si>
  <si>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</si>
  <si>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</si>
  <si>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</si>
  <si>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</si>
  <si>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</si>
  <si>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</si>
  <si>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</si>
  <si>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</si>
  <si>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</si>
  <si>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</si>
  <si>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</si>
  <si>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</si>
  <si>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</si>
  <si>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</si>
  <si>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</si>
  <si>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</si>
  <si>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</si>
  <si>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</si>
  <si>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</si>
  <si>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</si>
  <si>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</si>
  <si>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</si>
  <si>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</si>
  <si>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</si>
  <si>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</si>
  <si>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</si>
  <si>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</si>
  <si>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</si>
  <si>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</si>
  <si>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</si>
  <si>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</si>
  <si>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</si>
  <si>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</si>
  <si>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</si>
  <si>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</si>
  <si>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</si>
  <si>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</si>
  <si>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</si>
  <si>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</si>
  <si>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</si>
  <si>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</si>
  <si>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</si>
  <si>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</si>
  <si>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</si>
  <si>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</si>
  <si>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</si>
  <si>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</si>
  <si>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</si>
  <si>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</si>
  <si>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</si>
  <si>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</si>
  <si>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</si>
  <si>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</si>
  <si>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</si>
  <si>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</si>
  <si>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</si>
  <si>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</si>
  <si>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</si>
  <si>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</si>
  <si>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</si>
  <si>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</si>
  <si>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</si>
  <si>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</si>
  <si>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</si>
  <si>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</si>
  <si>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</si>
  <si>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</si>
  <si>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</si>
  <si>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</si>
  <si>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</si>
  <si>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</si>
  <si>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</si>
  <si>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</si>
  <si>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</si>
  <si>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</si>
  <si>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</si>
  <si>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</si>
  <si>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</si>
  <si>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</si>
  <si>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</si>
  <si>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</si>
  <si>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</si>
  <si>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</si>
  <si>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</si>
  <si>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</si>
  <si>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</si>
  <si>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</si>
  <si>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</si>
  <si>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</si>
  <si>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</si>
  <si>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</si>
  <si>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</si>
  <si>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</si>
  <si>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</si>
  <si>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</si>
  <si>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</si>
  <si>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</si>
  <si>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</si>
  <si>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</si>
  <si>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</si>
  <si>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</si>
  <si>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</si>
  <si>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</si>
  <si>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</si>
  <si>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</si>
  <si>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</si>
  <si>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</si>
  <si>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</si>
  <si>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</si>
  <si>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</si>
  <si>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</si>
  <si>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</si>
  <si>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</si>
  <si>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</si>
  <si>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</si>
  <si>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</si>
  <si>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</si>
  <si>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</si>
  <si>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</si>
  <si>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</si>
  <si>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</si>
  <si>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</si>
  <si>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</si>
  <si>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</si>
  <si>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</si>
  <si>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</si>
  <si>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</si>
  <si>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</si>
  <si>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</si>
  <si>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</si>
  <si>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</si>
  <si>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</si>
  <si>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</si>
  <si>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</si>
  <si>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</si>
  <si>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</si>
  <si>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</si>
  <si>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</si>
  <si>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</si>
  <si>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</si>
  <si>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</si>
  <si>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</si>
  <si>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</si>
  <si>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</si>
  <si>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</si>
  <si>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</si>
  <si>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</si>
  <si>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</si>
  <si>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</si>
  <si>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</si>
  <si>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</si>
  <si>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</si>
  <si>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</si>
  <si>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</si>
  <si>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</si>
  <si>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</si>
  <si>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</si>
  <si>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</si>
  <si>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</si>
  <si>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</si>
  <si>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</si>
  <si>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</si>
  <si>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</si>
  <si>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</si>
  <si>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</si>
  <si>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</si>
  <si>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</si>
  <si>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</si>
  <si>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</si>
  <si>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</si>
  <si>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</si>
  <si>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</si>
  <si>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</si>
  <si>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</si>
  <si>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</si>
  <si>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</si>
  <si>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</si>
  <si>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</si>
  <si>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</si>
  <si>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</si>
  <si>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</si>
  <si>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</si>
  <si>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</si>
  <si>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</si>
  <si>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</si>
  <si>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</si>
  <si>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</si>
  <si>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</si>
  <si>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</si>
  <si>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</si>
  <si>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</si>
  <si>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</si>
  <si>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</si>
  <si>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</si>
  <si>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</si>
  <si>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</si>
  <si>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</si>
  <si>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</si>
  <si>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</si>
  <si>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</si>
  <si>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</si>
  <si>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</si>
  <si>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</si>
  <si>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</si>
  <si>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</si>
  <si>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</si>
  <si>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</si>
  <si>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</si>
  <si>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</si>
  <si>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</si>
  <si>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</si>
  <si>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</si>
  <si>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</si>
  <si>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</si>
  <si>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</si>
  <si>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</si>
  <si>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</si>
  <si>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</si>
  <si>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</si>
  <si>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</si>
  <si>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</si>
  <si>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</si>
  <si>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</si>
  <si>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</si>
  <si>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</si>
  <si>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</si>
  <si>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</si>
  <si>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</si>
  <si>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</si>
  <si>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</si>
  <si>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</si>
  <si>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</si>
  <si>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</si>
  <si>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</si>
  <si>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</si>
  <si>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</si>
  <si>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</si>
  <si>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</si>
  <si>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</si>
  <si>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</si>
  <si>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</si>
  <si>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</si>
  <si>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</si>
  <si>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</si>
  <si>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</si>
  <si>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</si>
  <si>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</si>
  <si>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</si>
  <si>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</si>
  <si>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</si>
  <si>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</si>
  <si>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</si>
  <si>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</si>
  <si>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</si>
  <si>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</si>
  <si>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</si>
  <si>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</si>
  <si>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</si>
  <si>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</si>
  <si>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</si>
  <si>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</si>
  <si>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</si>
  <si>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</si>
  <si>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</si>
  <si>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</si>
  <si>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</si>
  <si>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</si>
  <si>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</si>
  <si>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</si>
  <si>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</si>
  <si>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</si>
  <si>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</si>
  <si>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</si>
  <si>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</si>
  <si>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</si>
  <si>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</si>
  <si>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</si>
  <si>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</si>
  <si>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</si>
  <si>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</si>
  <si>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</si>
  <si>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</si>
  <si>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</si>
  <si>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</si>
  <si>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</si>
  <si>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</si>
  <si>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</si>
  <si>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</si>
  <si>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</si>
  <si>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</si>
  <si>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</si>
  <si>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</si>
  <si>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</si>
  <si>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</si>
  <si>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</si>
  <si>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</si>
  <si>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</si>
  <si>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</si>
  <si>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</si>
  <si>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</si>
  <si>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</si>
  <si>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</si>
  <si>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</si>
  <si>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</si>
  <si>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</si>
  <si>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</si>
  <si>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</si>
  <si>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</si>
  <si>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</si>
  <si>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</si>
  <si>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</si>
  <si>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</si>
  <si>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</si>
  <si>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</si>
  <si>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</si>
  <si>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</si>
  <si>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</si>
  <si>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</si>
  <si>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</si>
  <si>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</si>
  <si>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</si>
  <si>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</si>
  <si>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</si>
  <si>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</si>
  <si>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</si>
  <si>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</si>
  <si>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</si>
  <si>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</si>
  <si>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</si>
  <si>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</si>
  <si>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</si>
  <si>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</si>
  <si>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</si>
  <si>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</si>
  <si>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</si>
  <si>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</si>
  <si>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</si>
  <si>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</si>
  <si>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</si>
  <si>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</si>
  <si>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</si>
  <si>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</si>
  <si>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</si>
  <si>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</si>
  <si>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</si>
  <si>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</si>
  <si>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</si>
  <si>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</si>
  <si>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</si>
  <si>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</si>
  <si>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</si>
  <si>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</si>
  <si>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</si>
  <si>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</si>
  <si>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</si>
  <si>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</si>
  <si>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</si>
  <si>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</si>
  <si>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</si>
  <si>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</si>
  <si>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</si>
  <si>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</si>
  <si>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</si>
  <si>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</si>
  <si>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</si>
  <si>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</si>
  <si>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</si>
  <si>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</si>
  <si>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</si>
  <si>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</si>
  <si>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</si>
  <si>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</si>
  <si>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</si>
  <si>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</si>
  <si>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</si>
  <si>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</si>
  <si>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</si>
  <si>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</si>
  <si>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</si>
  <si>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</si>
  <si>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</si>
  <si>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</si>
  <si>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</si>
  <si>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</si>
  <si>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</si>
  <si>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</si>
  <si>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</si>
  <si>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</si>
  <si>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</si>
  <si>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</si>
  <si>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</si>
  <si>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</si>
  <si>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</si>
  <si>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</si>
  <si>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</si>
  <si>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</si>
  <si>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</si>
  <si>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</si>
  <si>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</si>
  <si>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</si>
  <si>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</si>
  <si>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</si>
  <si>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</si>
  <si>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</si>
  <si>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</si>
  <si>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</si>
  <si>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</si>
  <si>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</si>
  <si>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</si>
  <si>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</si>
  <si>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</si>
  <si>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</si>
  <si>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</si>
  <si>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</si>
  <si>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</si>
  <si>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</si>
  <si>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</si>
  <si>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</si>
  <si>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</si>
  <si>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</si>
  <si>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</si>
  <si>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</si>
  <si>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</si>
  <si>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</si>
  <si>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</si>
  <si>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</si>
  <si>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</si>
  <si>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</si>
  <si>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</si>
  <si>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</si>
  <si>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</si>
  <si>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</si>
  <si>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</si>
  <si>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</si>
  <si>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</si>
  <si>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</si>
  <si>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</si>
  <si>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</si>
  <si>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</si>
  <si>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</si>
  <si>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</si>
  <si>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</si>
  <si>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</si>
  <si>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</si>
  <si>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</si>
  <si>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</si>
  <si>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</si>
  <si>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</si>
  <si>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</si>
  <si>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</si>
  <si>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</si>
  <si>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</si>
  <si>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</si>
  <si>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</si>
  <si>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</si>
  <si>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</si>
  <si>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</si>
  <si>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</si>
  <si>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</si>
  <si>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</si>
  <si>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</si>
  <si>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</si>
  <si>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</si>
  <si>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</si>
  <si>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</si>
  <si>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</si>
  <si>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</si>
  <si>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</si>
  <si>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</si>
  <si>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</si>
  <si>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</si>
  <si>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</si>
  <si>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</si>
  <si>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</si>
  <si>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</si>
  <si>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</si>
  <si>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</si>
  <si>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</si>
  <si>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</si>
  <si>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</si>
  <si>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</si>
  <si>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</si>
  <si>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</si>
  <si>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</si>
  <si>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</si>
  <si>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</si>
  <si>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</si>
  <si>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</si>
  <si>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</si>
  <si>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</si>
  <si>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</si>
  <si>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</si>
  <si>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</si>
  <si>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</si>
  <si>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</si>
  <si>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</si>
  <si>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</si>
  <si>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</si>
  <si>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</si>
  <si>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</si>
  <si>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</si>
  <si>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</si>
  <si>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</si>
  <si>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</si>
  <si>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</si>
  <si>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</si>
  <si>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</si>
  <si>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</si>
  <si>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</si>
  <si>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</si>
  <si>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</si>
  <si>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</si>
  <si>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</si>
  <si>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</si>
  <si>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</si>
  <si>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</si>
  <si>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</si>
  <si>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</si>
  <si>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</si>
  <si>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</si>
  <si>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</si>
  <si>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</si>
  <si>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</si>
  <si>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</si>
  <si>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</si>
  <si>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</si>
  <si>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</si>
  <si>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</si>
  <si>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</si>
  <si>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</si>
  <si>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</si>
  <si>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</si>
  <si>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</si>
  <si>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</si>
  <si>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</si>
  <si>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</si>
  <si>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</si>
  <si>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</si>
  <si>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</si>
  <si>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</si>
  <si>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</si>
  <si>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</si>
  <si>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</si>
  <si>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</si>
  <si>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</si>
  <si>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</si>
  <si>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</si>
  <si>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</si>
  <si>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</si>
  <si>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</si>
  <si>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</si>
  <si>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</si>
  <si>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</si>
  <si>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</si>
  <si>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</si>
  <si>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</si>
  <si>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</si>
  <si>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</si>
  <si>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</si>
  <si>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</si>
  <si>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</si>
  <si>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</si>
  <si>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</si>
  <si>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</si>
  <si>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</si>
  <si>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</si>
  <si>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</si>
  <si>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</si>
  <si>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</si>
  <si>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</si>
  <si>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</si>
  <si>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</si>
  <si>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</si>
  <si>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</si>
  <si>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</si>
  <si>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</si>
  <si>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</si>
  <si>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</si>
  <si>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</si>
  <si>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</si>
  <si>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</si>
  <si>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</si>
  <si>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</si>
  <si>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</si>
  <si>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</si>
  <si>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</si>
  <si>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</si>
  <si>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</si>
  <si>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</si>
  <si>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</si>
  <si>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</si>
  <si>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</si>
  <si>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</si>
  <si>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</si>
  <si>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</si>
  <si>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</si>
  <si>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</si>
  <si>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</si>
  <si>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</si>
  <si>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</si>
  <si>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</si>
  <si>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</si>
  <si>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</si>
  <si>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</si>
  <si>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</si>
  <si>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</si>
  <si>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</si>
  <si>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</si>
  <si>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</si>
  <si>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</si>
  <si>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</si>
  <si>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</si>
  <si>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</si>
  <si>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</si>
  <si>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</si>
  <si>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</si>
  <si>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</si>
  <si>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</si>
  <si>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</si>
  <si>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</si>
  <si>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</si>
  <si>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</si>
  <si>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</si>
  <si>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</si>
  <si>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</si>
  <si>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</si>
  <si>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</si>
  <si>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</si>
  <si>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</si>
  <si>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</si>
  <si>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</si>
  <si>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</si>
  <si>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</si>
  <si>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</si>
  <si>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</si>
  <si>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</si>
  <si>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</si>
  <si>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</si>
  <si>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</si>
  <si>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</si>
  <si>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</si>
  <si>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</si>
  <si>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</si>
  <si>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</si>
  <si>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</si>
  <si>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</si>
  <si>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</si>
  <si>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</si>
  <si>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</si>
  <si>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</si>
  <si>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</si>
  <si>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</si>
  <si>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</si>
  <si>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</si>
  <si>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</si>
  <si>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</si>
  <si>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</si>
  <si>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</si>
  <si>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</si>
  <si>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</si>
  <si>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</si>
  <si>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</si>
  <si>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</si>
  <si>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</si>
  <si>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</si>
  <si>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</si>
  <si>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</si>
  <si>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</si>
  <si>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</si>
  <si>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</si>
  <si>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</si>
  <si>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</si>
  <si>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</si>
  <si>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</si>
  <si>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</si>
  <si>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</si>
  <si>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</si>
  <si>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</si>
  <si>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</si>
  <si>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</si>
  <si>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</si>
  <si>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</si>
  <si>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</si>
  <si>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</si>
  <si>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</si>
  <si>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</si>
  <si>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</si>
  <si>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</si>
  <si>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</si>
  <si>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</si>
  <si>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</si>
  <si>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</si>
  <si>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</si>
  <si>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</si>
  <si>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</si>
  <si>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</si>
  <si>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</si>
  <si>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</si>
  <si>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</si>
  <si>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</si>
  <si>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</si>
  <si>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</si>
  <si>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</si>
  <si>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</si>
  <si>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</si>
  <si>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</si>
  <si>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</si>
  <si>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</si>
  <si>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</si>
  <si>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</si>
  <si>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</si>
  <si>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</si>
  <si>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</si>
  <si>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</si>
  <si>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</si>
  <si>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</si>
  <si>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</si>
  <si>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</si>
  <si>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</si>
  <si>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</si>
  <si>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</si>
  <si>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</si>
  <si>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</si>
  <si>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</si>
  <si>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</si>
  <si>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</si>
  <si>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</si>
  <si>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</si>
  <si>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</si>
  <si>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</si>
  <si>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</si>
  <si>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</si>
  <si>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</si>
  <si>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</si>
  <si>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</si>
  <si>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</si>
  <si>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</si>
  <si>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</si>
  <si>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</si>
  <si>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</si>
  <si>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</si>
  <si>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</si>
  <si>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</si>
  <si>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</si>
  <si>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</si>
  <si>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</si>
  <si>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</si>
  <si>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</si>
  <si>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</si>
  <si>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</si>
  <si>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</si>
  <si>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</si>
  <si>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</si>
  <si>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</si>
  <si>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</si>
  <si>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</si>
  <si>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</si>
  <si>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</si>
  <si>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</si>
  <si>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</si>
  <si>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</si>
  <si>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</si>
  <si>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</si>
  <si>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</si>
  <si>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</si>
  <si>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</si>
  <si>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</si>
  <si>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</si>
  <si>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</si>
  <si>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</si>
  <si>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</si>
  <si>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</si>
  <si>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</si>
  <si>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</si>
  <si>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</si>
  <si>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</si>
  <si>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</si>
  <si>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</si>
  <si>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</si>
  <si>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</si>
  <si>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</si>
  <si>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</si>
  <si>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</si>
  <si>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</si>
  <si>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</si>
  <si>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</si>
  <si>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</si>
  <si>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</si>
  <si>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</si>
  <si>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</si>
  <si>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</si>
  <si>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</si>
  <si>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</si>
  <si>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</si>
  <si>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</si>
  <si>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</si>
  <si>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</si>
  <si>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</si>
  <si>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</si>
  <si>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</si>
  <si>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</si>
  <si>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</si>
  <si>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</si>
  <si>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</si>
  <si>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</si>
  <si>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</si>
  <si>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</si>
  <si>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</si>
  <si>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</si>
  <si>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</si>
  <si>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</si>
  <si>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</si>
  <si>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</si>
  <si>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</si>
  <si>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</si>
  <si>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</si>
  <si>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</si>
  <si>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</si>
  <si>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</si>
  <si>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</si>
  <si>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</si>
  <si>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</si>
  <si>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</si>
  <si>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</si>
  <si>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</si>
  <si>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</si>
  <si>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</si>
  <si>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</si>
  <si>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</si>
  <si>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</si>
  <si>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</si>
  <si>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</si>
  <si>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</si>
  <si>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</si>
  <si>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</si>
  <si>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</si>
  <si>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</si>
  <si>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</si>
  <si>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</si>
  <si>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</si>
  <si>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</si>
  <si>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</si>
  <si>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</si>
  <si>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</si>
  <si>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</si>
  <si>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</si>
  <si>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</si>
  <si>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</si>
  <si>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</si>
  <si>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</si>
  <si>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</si>
  <si>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</si>
  <si>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</si>
  <si>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</si>
  <si>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</si>
  <si>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</si>
  <si>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</si>
  <si>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</si>
  <si>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</si>
  <si>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</si>
  <si>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</si>
  <si>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</si>
  <si>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</si>
  <si>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</si>
  <si>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</si>
  <si>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</si>
  <si>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</si>
  <si>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</si>
  <si>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</si>
  <si>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</si>
  <si>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</si>
  <si>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</si>
  <si>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</si>
  <si>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</si>
  <si>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</si>
  <si>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</si>
  <si>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</si>
  <si>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</si>
  <si>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</si>
  <si>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</si>
  <si>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</si>
  <si>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</si>
  <si>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</si>
  <si>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</si>
  <si>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</si>
  <si>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</si>
  <si>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</si>
  <si>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</si>
  <si>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</si>
  <si>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</si>
  <si>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</si>
  <si>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</si>
  <si>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</si>
  <si>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</si>
  <si>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</si>
  <si>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</si>
  <si>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</si>
  <si>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</si>
  <si>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</si>
  <si>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</si>
  <si>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</si>
  <si>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</si>
  <si>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</si>
  <si>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</si>
  <si>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</si>
  <si>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</si>
  <si>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</si>
  <si>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</si>
  <si>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</si>
  <si>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</si>
  <si>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</si>
  <si>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</si>
  <si>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</si>
  <si>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</si>
  <si>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</si>
  <si>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</si>
  <si>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</si>
  <si>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</si>
  <si>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</si>
  <si>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</si>
  <si>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</si>
  <si>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</si>
  <si>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</si>
  <si>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</si>
  <si>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</si>
  <si>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</si>
  <si>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</si>
  <si>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</si>
  <si>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</si>
  <si>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</si>
  <si>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</si>
  <si>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</si>
  <si>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</si>
  <si>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</si>
  <si>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</si>
  <si>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</si>
  <si>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</si>
  <si>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</si>
  <si>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</si>
  <si>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</si>
  <si>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</si>
  <si>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</si>
  <si>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</si>
  <si>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</si>
  <si>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</si>
  <si>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</si>
  <si>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</si>
  <si>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</si>
  <si>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</si>
  <si>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</si>
  <si>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</si>
  <si>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</si>
  <si>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</si>
  <si>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</si>
  <si>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</si>
  <si>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</si>
  <si>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</si>
  <si>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</si>
  <si>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</si>
  <si>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</si>
  <si>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</si>
  <si>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</si>
  <si>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</si>
  <si>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</si>
  <si>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</si>
  <si>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</si>
  <si>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</si>
  <si>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</si>
  <si>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</si>
  <si>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</si>
  <si>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</si>
  <si>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</si>
  <si>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</si>
  <si>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</si>
  <si>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</si>
  <si>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</si>
  <si>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</si>
  <si>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</si>
  <si>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</si>
  <si>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</si>
  <si>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</si>
  <si>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</si>
  <si>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</si>
  <si>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</si>
  <si>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</si>
  <si>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</si>
  <si>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</si>
  <si>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</si>
  <si>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</si>
  <si>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</si>
  <si>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</si>
  <si>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</si>
  <si>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</si>
  <si>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</si>
  <si>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</si>
  <si>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</si>
  <si>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</si>
  <si>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</si>
  <si>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</si>
  <si>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</si>
  <si>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</si>
  <si>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</si>
  <si>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</si>
  <si>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</si>
  <si>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</si>
  <si>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</si>
  <si>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</si>
  <si>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</si>
  <si>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</si>
  <si>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</si>
  <si>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</si>
  <si>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</si>
  <si>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</si>
  <si>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</si>
  <si>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</si>
  <si>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</si>
  <si>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</si>
  <si>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</si>
  <si>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</si>
  <si>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</si>
  <si>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</si>
  <si>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</si>
  <si>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</si>
  <si>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</si>
  <si>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</si>
  <si>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</si>
  <si>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</si>
  <si>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</si>
  <si>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</si>
  <si>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</si>
  <si>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</si>
  <si>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</si>
  <si>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</si>
  <si>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</si>
  <si>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</si>
  <si>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</si>
  <si>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</si>
  <si>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</si>
  <si>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</si>
  <si>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</si>
  <si>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</si>
  <si>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</si>
  <si>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</si>
  <si>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</si>
  <si>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</si>
  <si>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</si>
  <si>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</si>
  <si>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</si>
  <si>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</si>
  <si>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</si>
  <si>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</si>
  <si>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</si>
  <si>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</si>
  <si>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</si>
  <si>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</si>
  <si>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</si>
  <si>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</si>
  <si>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</si>
  <si>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</si>
  <si>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</si>
  <si>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</si>
  <si>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</si>
  <si>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</si>
  <si>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</si>
  <si>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</si>
  <si>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</si>
  <si>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</si>
  <si>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</si>
  <si>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</si>
  <si>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</si>
  <si>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</si>
  <si>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</si>
  <si>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</si>
  <si>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</si>
  <si>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</si>
  <si>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</si>
  <si>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</si>
  <si>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</si>
  <si>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</si>
  <si>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</si>
  <si>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</si>
  <si>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</si>
  <si>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</si>
  <si>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</si>
  <si>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</si>
  <si>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</si>
  <si>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</si>
  <si>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</si>
  <si>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</si>
  <si>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</si>
  <si>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</si>
  <si>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</si>
  <si>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</si>
  <si>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</si>
  <si>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</si>
  <si>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</si>
  <si>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</si>
  <si>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</si>
  <si>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</si>
  <si>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</si>
  <si>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</si>
  <si>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</si>
  <si>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</si>
  <si>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</si>
  <si>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</si>
  <si>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</si>
  <si>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</si>
  <si>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</si>
  <si>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</si>
  <si>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</si>
  <si>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</si>
  <si>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</si>
  <si>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</si>
  <si>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</si>
  <si>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</si>
  <si>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</si>
  <si>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</si>
  <si>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</si>
  <si>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</si>
  <si>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</si>
  <si>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</si>
  <si>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</si>
  <si>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</si>
  <si>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</si>
  <si>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</si>
  <si>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</si>
  <si>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</si>
  <si>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</si>
  <si>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</si>
  <si>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</si>
  <si>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</si>
  <si>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</si>
  <si>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</si>
  <si>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</si>
  <si>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</si>
  <si>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</si>
  <si>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</si>
  <si>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</si>
  <si>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</si>
  <si>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</si>
  <si>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</si>
  <si>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</si>
  <si>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</si>
  <si>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</si>
  <si>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</si>
  <si>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</si>
  <si>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</si>
  <si>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</si>
  <si>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</si>
  <si>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</si>
  <si>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</si>
  <si>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</si>
  <si>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</si>
  <si>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</si>
  <si>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</si>
  <si>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</si>
  <si>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</si>
  <si>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</si>
  <si>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</si>
  <si>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</si>
  <si>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</si>
  <si>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</si>
  <si>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</si>
  <si>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</si>
  <si>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</si>
  <si>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</si>
  <si>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</si>
  <si>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</si>
  <si>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</si>
  <si>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</si>
  <si>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</si>
  <si>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</si>
  <si>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</si>
  <si>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</si>
  <si>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</si>
  <si>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</si>
  <si>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</si>
  <si>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</si>
  <si>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</si>
  <si>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</si>
  <si>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</si>
  <si>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</si>
  <si>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</si>
  <si>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</si>
  <si>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</si>
  <si>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</si>
  <si>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</si>
  <si>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</si>
  <si>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</si>
  <si>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</si>
  <si>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</si>
  <si>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</si>
  <si>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</si>
  <si>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</si>
  <si>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</si>
  <si>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</si>
  <si>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</si>
  <si>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</si>
  <si>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</si>
  <si>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</si>
  <si>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</si>
  <si>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</si>
  <si>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</si>
  <si>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</si>
  <si>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</si>
  <si>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</si>
  <si>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</si>
  <si>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</si>
  <si>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</si>
  <si>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</si>
  <si>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</si>
  <si>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</si>
  <si>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</si>
  <si>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</si>
  <si>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</si>
  <si>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</si>
  <si>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</si>
  <si>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</si>
  <si>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</si>
  <si>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</si>
  <si>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</si>
  <si>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</si>
  <si>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</si>
  <si>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</si>
  <si>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</si>
  <si>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</si>
  <si>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</si>
  <si>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</si>
  <si>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</si>
  <si>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</si>
  <si>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</si>
  <si>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</si>
  <si>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</si>
  <si>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</si>
  <si>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</si>
  <si>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</si>
  <si>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</si>
  <si>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</si>
  <si>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</si>
  <si>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</si>
  <si>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</si>
  <si>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</si>
  <si>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</si>
  <si>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</si>
  <si>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</si>
  <si>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</si>
  <si>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</si>
  <si>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</si>
  <si>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</si>
  <si>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</si>
  <si>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</si>
  <si>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</si>
  <si>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</si>
  <si>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</si>
  <si>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</si>
  <si>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</si>
  <si>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</si>
  <si>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</si>
  <si>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</si>
  <si>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</si>
  <si>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</si>
  <si>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</si>
  <si>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</si>
  <si>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</si>
  <si>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</si>
  <si>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</si>
  <si>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</si>
  <si>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</si>
  <si>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</si>
  <si>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</si>
  <si>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</si>
  <si>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</si>
  <si>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</si>
  <si>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</si>
  <si>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</si>
  <si>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</si>
  <si>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</si>
  <si>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</si>
  <si>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</si>
  <si>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</si>
  <si>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</si>
  <si>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</si>
  <si>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</si>
  <si>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</si>
  <si>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</si>
  <si>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</si>
  <si>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</si>
  <si>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</si>
  <si>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</si>
  <si>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</si>
  <si>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</si>
  <si>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</si>
  <si>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</si>
  <si>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</si>
  <si>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</si>
  <si>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</si>
  <si>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</si>
  <si>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</si>
  <si>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</si>
  <si>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</si>
  <si>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</si>
  <si>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</si>
  <si>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</si>
  <si>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</si>
  <si>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</si>
  <si>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</si>
  <si>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</si>
  <si>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</si>
  <si>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</si>
  <si>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</si>
  <si>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</si>
  <si>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</si>
  <si>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</si>
  <si>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</si>
  <si>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</si>
  <si>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</si>
  <si>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</si>
  <si>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</si>
  <si>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</si>
  <si>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</si>
  <si>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</si>
  <si>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</si>
  <si>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</si>
  <si>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</si>
  <si>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</si>
  <si>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</si>
  <si>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</si>
  <si>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</si>
  <si>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</si>
  <si>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</si>
  <si>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</si>
  <si>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</si>
  <si>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</si>
  <si>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</si>
  <si>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</si>
  <si>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</si>
  <si>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</si>
  <si>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</si>
  <si>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</si>
  <si>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</si>
  <si>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</si>
  <si>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</si>
  <si>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</si>
  <si>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</si>
  <si>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</si>
  <si>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</si>
  <si>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</si>
  <si>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</si>
  <si>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</si>
  <si>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</si>
  <si>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</si>
  <si>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</si>
  <si>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</si>
  <si>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</si>
  <si>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</si>
  <si>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</si>
  <si>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</si>
  <si>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</si>
  <si>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</si>
  <si>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</si>
  <si>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</si>
  <si>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</si>
  <si>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</si>
  <si>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</si>
  <si>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</si>
  <si>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</si>
  <si>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</si>
  <si>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</si>
  <si>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</si>
  <si>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</si>
  <si>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</si>
  <si>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</si>
  <si>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</si>
  <si>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</si>
  <si>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</si>
  <si>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</si>
  <si>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</si>
  <si>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</si>
  <si>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</si>
  <si>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</si>
  <si>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</si>
  <si>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</si>
  <si>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</si>
  <si>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</si>
  <si>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</si>
  <si>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</si>
  <si>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</si>
  <si>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</si>
  <si>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</si>
  <si>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</si>
  <si>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</si>
  <si>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</si>
  <si>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</si>
  <si>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</si>
  <si>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</si>
  <si>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</si>
  <si>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</si>
  <si>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</si>
  <si>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</si>
  <si>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</si>
  <si>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</si>
  <si>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</si>
  <si>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</si>
  <si>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</si>
  <si>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</si>
  <si>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</si>
  <si>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</si>
  <si>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</si>
  <si>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</si>
  <si>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</si>
  <si>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</si>
  <si>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</si>
  <si>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</si>
  <si>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</si>
  <si>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</si>
  <si>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</si>
  <si>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</si>
  <si>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</si>
  <si>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</si>
  <si>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</si>
  <si>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</si>
  <si>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</si>
  <si>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</si>
  <si>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</si>
  <si>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</si>
  <si>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</si>
  <si>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</si>
  <si>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</si>
  <si>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</si>
  <si>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</si>
  <si>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</si>
  <si>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</si>
  <si>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</si>
  <si>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</si>
  <si>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</si>
  <si>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</si>
  <si>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</si>
  <si>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</si>
  <si>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</si>
  <si>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</si>
  <si>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</si>
  <si>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</si>
  <si>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</si>
  <si>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</si>
  <si>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</si>
  <si>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</si>
  <si>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</si>
  <si>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</si>
  <si>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</si>
  <si>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</si>
  <si>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</si>
  <si>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</si>
  <si>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</si>
  <si>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</si>
  <si>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</si>
  <si>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</si>
  <si>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</si>
  <si>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</si>
  <si>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</si>
  <si>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</si>
  <si>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</si>
  <si>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</si>
  <si>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</si>
  <si>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</si>
  <si>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</si>
  <si>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</si>
  <si>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</si>
  <si>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</si>
  <si>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</si>
  <si>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</si>
  <si>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</si>
  <si>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</si>
  <si>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</si>
  <si>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</si>
  <si>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</si>
  <si>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</si>
  <si>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</si>
  <si>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</si>
  <si>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</si>
  <si>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</si>
  <si>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</si>
  <si>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</si>
  <si>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</si>
  <si>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</si>
  <si>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</si>
  <si>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</si>
  <si>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</si>
  <si>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</si>
  <si>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</si>
  <si>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</si>
  <si>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</si>
  <si>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</si>
  <si>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</si>
  <si>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</si>
  <si>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</si>
  <si>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</si>
  <si>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</si>
  <si>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</si>
  <si>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</si>
  <si>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</si>
  <si>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</si>
  <si>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</si>
  <si>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</si>
  <si>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</si>
  <si>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</si>
  <si>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</si>
  <si>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</si>
  <si>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</si>
  <si>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</si>
  <si>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</si>
  <si>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</si>
  <si>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</si>
  <si>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</si>
  <si>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</si>
  <si>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</si>
  <si>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</si>
  <si>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</si>
  <si>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</si>
  <si>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</si>
  <si>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</si>
  <si>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</si>
  <si>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</si>
  <si>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</si>
  <si>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</si>
  <si>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</si>
  <si>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</si>
  <si>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</si>
  <si>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</si>
  <si>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</si>
  <si>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</si>
  <si>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</si>
  <si>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</si>
  <si>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</si>
  <si>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</si>
  <si>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</si>
  <si>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</si>
  <si>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</si>
  <si>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</si>
  <si>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</si>
  <si>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</si>
  <si>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</si>
  <si>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</si>
  <si>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</si>
  <si>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</si>
  <si>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</si>
  <si>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</si>
  <si>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</si>
  <si>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</si>
  <si>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</si>
  <si>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</si>
  <si>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</si>
  <si>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</si>
  <si>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</si>
  <si>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</si>
  <si>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</si>
  <si>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</si>
  <si>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</si>
  <si>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</si>
  <si>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</si>
  <si>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</si>
  <si>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</si>
  <si>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</si>
  <si>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</si>
  <si>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</si>
  <si>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</si>
  <si>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</si>
  <si>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</si>
  <si>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</si>
  <si>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</si>
  <si>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</si>
  <si>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</si>
  <si>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</si>
  <si>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</si>
  <si>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</si>
  <si>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</si>
  <si>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</si>
  <si>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</si>
  <si>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</si>
  <si>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</si>
  <si>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</si>
  <si>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</si>
  <si>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</si>
  <si>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</si>
  <si>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</si>
  <si>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</si>
  <si>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</si>
  <si>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</si>
  <si>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</si>
  <si>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</si>
  <si>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</si>
  <si>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</si>
  <si>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</si>
  <si>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</si>
  <si>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</si>
  <si>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</si>
  <si>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</si>
  <si>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</si>
  <si>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</si>
  <si>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</si>
  <si>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</si>
  <si>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</si>
  <si>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</si>
  <si>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</si>
  <si>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</si>
  <si>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</si>
  <si>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</si>
  <si>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</si>
  <si>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</si>
  <si>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</si>
  <si>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</si>
  <si>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</si>
  <si>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</si>
  <si>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</si>
  <si>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</si>
  <si>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</si>
  <si>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</si>
  <si>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</si>
  <si>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</si>
  <si>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</si>
  <si>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</si>
  <si>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</si>
  <si>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</si>
  <si>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</si>
  <si>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</si>
  <si>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</si>
  <si>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</si>
  <si>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</si>
  <si>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</si>
  <si>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</si>
  <si>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</si>
  <si>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</si>
  <si>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</si>
  <si>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</si>
  <si>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</si>
  <si>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</si>
  <si>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</si>
  <si>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</si>
  <si>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</si>
  <si>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</si>
  <si>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</si>
  <si>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</si>
  <si>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</si>
  <si>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</si>
  <si>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</si>
  <si>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</si>
  <si>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</si>
  <si>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</si>
  <si>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</si>
  <si>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</si>
  <si>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</si>
  <si>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</si>
  <si>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</si>
  <si>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</si>
  <si>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</si>
  <si>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</si>
  <si>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</si>
  <si>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</si>
  <si>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</si>
  <si>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</si>
  <si>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</si>
  <si>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</si>
  <si>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</si>
  <si>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</si>
  <si>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</si>
  <si>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</si>
  <si>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</si>
  <si>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</si>
  <si>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</si>
  <si>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</si>
  <si>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</si>
  <si>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</si>
  <si>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</si>
  <si>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</si>
  <si>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</si>
  <si>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</si>
  <si>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</si>
  <si>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</si>
  <si>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</si>
  <si>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</si>
  <si>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</si>
  <si>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</si>
  <si>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</si>
  <si>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</si>
  <si>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</si>
  <si>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</si>
  <si>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</si>
  <si>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</si>
  <si>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</si>
  <si>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</si>
  <si>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</si>
  <si>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</si>
  <si>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</si>
  <si>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</si>
  <si>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</si>
  <si>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</si>
  <si>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</si>
  <si>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</si>
  <si>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</si>
  <si>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</si>
  <si>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</si>
  <si>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</si>
  <si>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</si>
  <si>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</si>
  <si>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</si>
  <si>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</si>
  <si>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</si>
  <si>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</si>
  <si>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</si>
  <si>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</si>
  <si>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</si>
  <si>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</si>
  <si>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</si>
  <si>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</si>
  <si>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</si>
  <si>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</si>
  <si>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</si>
  <si>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</si>
  <si>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</si>
  <si>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</si>
  <si>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</si>
  <si>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</si>
  <si>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</si>
  <si>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</si>
  <si>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</si>
  <si>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</si>
  <si>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</si>
  <si>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</si>
  <si>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</si>
  <si>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</si>
  <si>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</si>
  <si>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</si>
  <si>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</si>
  <si>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</si>
  <si>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</si>
  <si>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</si>
  <si>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</si>
  <si>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</si>
  <si>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</si>
  <si>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</si>
  <si>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</si>
  <si>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</si>
  <si>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</si>
  <si>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</si>
  <si>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</si>
  <si>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</si>
  <si>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</si>
  <si>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</si>
  <si>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</si>
  <si>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</si>
  <si>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</si>
  <si>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</si>
  <si>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</si>
  <si>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</si>
  <si>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</si>
  <si>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</si>
  <si>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</si>
  <si>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</si>
  <si>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</si>
  <si>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</si>
  <si>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</si>
  <si>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</si>
  <si>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</si>
  <si>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</si>
  <si>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</si>
  <si>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</si>
  <si>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</si>
  <si>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</si>
  <si>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</si>
  <si>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</si>
  <si>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</si>
  <si>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</si>
  <si>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</si>
  <si>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</si>
  <si>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</si>
  <si>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</si>
  <si>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</si>
  <si>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</si>
  <si>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</si>
  <si>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</si>
  <si>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</si>
  <si>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</si>
  <si>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</si>
  <si>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</si>
  <si>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</si>
  <si>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</si>
  <si>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</si>
  <si>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</si>
  <si>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</si>
  <si>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</si>
  <si>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</si>
  <si>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</si>
  <si>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</si>
  <si>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</si>
  <si>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</si>
  <si>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</si>
  <si>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</si>
  <si>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</si>
  <si>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</si>
  <si>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</si>
  <si>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</si>
  <si>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</si>
  <si>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</si>
  <si>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</si>
  <si>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</si>
  <si>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</si>
  <si>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</si>
  <si>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</si>
  <si>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</si>
  <si>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</si>
  <si>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</si>
  <si>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</si>
  <si>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</si>
  <si>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</si>
  <si>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</si>
  <si>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</si>
  <si>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</si>
  <si>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</si>
  <si>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</si>
  <si>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</si>
  <si>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</si>
  <si>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</si>
  <si>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</si>
  <si>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</si>
  <si>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</si>
  <si>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</si>
  <si>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</si>
  <si>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</si>
  <si>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</si>
  <si>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</si>
  <si>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</si>
  <si>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</si>
  <si>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</si>
  <si>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</si>
  <si>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</si>
  <si>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</si>
  <si>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</si>
  <si>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</si>
  <si>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</si>
  <si>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</si>
  <si>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</si>
  <si>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</si>
  <si>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</si>
  <si>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</si>
  <si>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</si>
  <si>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</si>
  <si>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</si>
  <si>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</si>
  <si>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</si>
  <si>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</si>
  <si>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</si>
  <si>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</si>
  <si>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</si>
  <si>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</si>
  <si>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</si>
  <si>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</si>
  <si>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</si>
  <si>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</si>
  <si>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</si>
  <si>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</si>
  <si>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</si>
  <si>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</si>
  <si>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</si>
  <si>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</si>
  <si>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</si>
  <si>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</si>
  <si>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</si>
  <si>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</si>
  <si>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</si>
  <si>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</si>
  <si>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</si>
  <si>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</si>
  <si>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</si>
  <si>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</si>
  <si>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</si>
  <si>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</si>
  <si>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</si>
  <si>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</si>
  <si>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</si>
  <si>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</si>
  <si>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</si>
  <si>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</si>
  <si>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</si>
  <si>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</si>
  <si>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</si>
  <si>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</si>
  <si>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</si>
  <si>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</si>
  <si>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</si>
  <si>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</si>
  <si>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</si>
  <si>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</si>
  <si>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</si>
  <si>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</si>
  <si>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</si>
  <si>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</si>
  <si>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</si>
  <si>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</si>
  <si>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</si>
  <si>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</si>
  <si>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</si>
  <si>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</si>
  <si>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</si>
  <si>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</si>
  <si>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</si>
  <si>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</si>
  <si>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</si>
  <si>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</si>
  <si>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</si>
  <si>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</si>
  <si>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</si>
  <si>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</si>
  <si>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</si>
  <si>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</si>
  <si>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</si>
  <si>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</si>
  <si>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</si>
  <si>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</si>
  <si>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</si>
  <si>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</si>
  <si>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</si>
  <si>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</si>
  <si>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</si>
  <si>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</si>
  <si>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</si>
  <si>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</si>
  <si>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</si>
  <si>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</si>
  <si>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</si>
  <si>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</si>
  <si>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</si>
  <si>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</si>
  <si>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</si>
  <si>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</si>
  <si>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</si>
  <si>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</si>
  <si>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</si>
  <si>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</si>
  <si>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</si>
  <si>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</si>
  <si>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</si>
  <si>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</si>
  <si>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</si>
  <si>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</si>
  <si>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</si>
  <si>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</si>
  <si>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</si>
  <si>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</si>
  <si>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</si>
  <si>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</si>
  <si>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</si>
  <si>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</si>
  <si>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</si>
  <si>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</si>
  <si>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</si>
  <si>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</si>
  <si>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</si>
  <si>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</si>
  <si>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</si>
  <si>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</si>
  <si>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</si>
  <si>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</si>
  <si>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</si>
  <si>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</si>
  <si>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</si>
  <si>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</si>
  <si>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</si>
  <si>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</si>
  <si>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</si>
  <si>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</si>
  <si>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</si>
  <si>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</si>
  <si>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</si>
  <si>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</si>
  <si>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</si>
  <si>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</si>
  <si>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</si>
  <si>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</si>
  <si>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</si>
  <si>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</si>
  <si>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</si>
  <si>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</si>
  <si>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</si>
  <si>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</si>
  <si>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</si>
  <si>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</si>
  <si>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</si>
  <si>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</si>
  <si>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</si>
  <si>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</si>
  <si>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</si>
  <si>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</si>
  <si>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</si>
  <si>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</si>
  <si>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</si>
  <si>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</si>
  <si>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</si>
  <si>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</si>
  <si>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</si>
  <si>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</si>
  <si>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</si>
  <si>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</si>
  <si>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</si>
  <si>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</si>
  <si>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</si>
  <si>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</si>
  <si>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</si>
  <si>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</si>
  <si>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</si>
  <si>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</si>
  <si>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</si>
  <si>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</si>
  <si>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</si>
  <si>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</si>
  <si>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</si>
  <si>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</si>
  <si>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</si>
  <si>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</si>
  <si>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</si>
  <si>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</si>
  <si>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</si>
  <si>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</si>
  <si>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</si>
  <si>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</si>
  <si>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</si>
  <si>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</si>
  <si>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</si>
  <si>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</si>
  <si>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</si>
  <si>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</si>
  <si>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</si>
  <si>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</si>
  <si>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</si>
  <si>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</si>
  <si>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</si>
  <si>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</si>
  <si>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</si>
  <si>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</si>
  <si>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</si>
  <si>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</si>
  <si>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</si>
  <si>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</si>
  <si>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</si>
  <si>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</si>
  <si>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</si>
  <si>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</si>
  <si>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</si>
  <si>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</si>
  <si>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</si>
  <si>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</si>
  <si>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</si>
  <si>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</si>
  <si>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</si>
  <si>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</si>
  <si>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</si>
  <si>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</si>
  <si>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</si>
  <si>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</si>
  <si>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</si>
  <si>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</si>
  <si>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</si>
  <si>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</si>
  <si>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</si>
  <si>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</si>
  <si>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</si>
  <si>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</si>
  <si>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</si>
  <si>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</si>
  <si>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</si>
  <si>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</si>
  <si>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</si>
  <si>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</si>
  <si>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</si>
  <si>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</si>
  <si>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</si>
  <si>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</si>
  <si>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</si>
  <si>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</si>
  <si>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</si>
  <si>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</si>
  <si>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</si>
  <si>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</si>
  <si>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</si>
  <si>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</si>
  <si>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</si>
  <si>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</si>
  <si>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</si>
  <si>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</si>
  <si>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</si>
  <si>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</si>
  <si>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</si>
  <si>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</si>
  <si>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</si>
  <si>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</si>
  <si>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</si>
  <si>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</si>
  <si>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</si>
  <si>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</si>
  <si>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</si>
  <si>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</si>
  <si>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</si>
  <si>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</si>
  <si>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</si>
  <si>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</si>
  <si>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</si>
  <si>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</si>
  <si>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</si>
  <si>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</si>
  <si>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</si>
  <si>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</si>
  <si>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</si>
  <si>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</si>
  <si>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</si>
  <si>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</si>
  <si>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</si>
  <si>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</si>
  <si>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</si>
  <si>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</si>
  <si>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</si>
  <si>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</si>
  <si>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</si>
  <si>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</si>
  <si>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</si>
  <si>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</si>
  <si>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</si>
  <si>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</si>
  <si>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</si>
  <si>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</si>
  <si>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</si>
  <si>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</si>
  <si>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</si>
  <si>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</si>
  <si>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</si>
  <si>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</si>
  <si>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</si>
  <si>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</si>
  <si>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</si>
  <si>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</si>
  <si>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</si>
  <si>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</si>
  <si>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</si>
  <si>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</si>
  <si>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</si>
  <si>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</si>
  <si>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</si>
  <si>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</si>
  <si>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</si>
  <si>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</si>
  <si>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</si>
  <si>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</si>
  <si>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</si>
  <si>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</si>
  <si>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</si>
  <si>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</si>
  <si>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</si>
  <si>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</si>
  <si>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</si>
  <si>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</si>
  <si>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</si>
  <si>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</si>
  <si>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</si>
  <si>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</si>
  <si>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</si>
  <si>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</si>
  <si>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</si>
  <si>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</si>
  <si>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</si>
  <si>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</si>
  <si>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</si>
  <si>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</si>
  <si>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</si>
  <si>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</si>
  <si>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</si>
  <si>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</si>
  <si>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</si>
  <si>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</si>
  <si>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</si>
  <si>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</si>
  <si>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</si>
  <si>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</si>
  <si>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</si>
  <si>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</si>
  <si>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</si>
  <si>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</si>
  <si>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</si>
  <si>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</si>
  <si>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</si>
  <si>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</si>
  <si>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</si>
  <si>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</si>
  <si>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</si>
  <si>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</si>
  <si>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</si>
  <si>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</si>
  <si>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</si>
  <si>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</si>
  <si>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</si>
  <si>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</si>
  <si>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</si>
  <si>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</si>
  <si>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</si>
  <si>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</si>
  <si>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</si>
  <si>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</si>
  <si>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</si>
  <si>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</si>
  <si>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</si>
  <si>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</si>
  <si>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</si>
  <si>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</si>
  <si>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</si>
  <si>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</si>
  <si>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</si>
  <si>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</si>
  <si>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</si>
  <si>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</si>
  <si>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</si>
  <si>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</si>
  <si>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</si>
  <si>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</si>
  <si>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</si>
  <si>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</si>
  <si>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</si>
  <si>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</si>
  <si>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</si>
  <si>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</si>
  <si>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</si>
  <si>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</si>
  <si>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</si>
  <si>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</si>
  <si>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</si>
  <si>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</si>
  <si>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</si>
  <si>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</si>
  <si>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</si>
  <si>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</si>
  <si>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</si>
  <si>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</si>
  <si>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</si>
  <si>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</si>
  <si>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</si>
  <si>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</si>
  <si>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</si>
  <si>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</si>
  <si>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</si>
  <si>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</si>
  <si>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</si>
  <si>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</si>
  <si>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</si>
  <si>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</si>
  <si>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</si>
  <si>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</si>
  <si>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</si>
  <si>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</si>
  <si>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</si>
  <si>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</si>
  <si>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</si>
  <si>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</si>
  <si>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</si>
  <si>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</si>
  <si>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</si>
  <si>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</si>
  <si>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</si>
  <si>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</si>
  <si>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</si>
  <si>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</si>
  <si>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</si>
  <si>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</si>
  <si>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</si>
  <si>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</si>
  <si>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</si>
  <si>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</si>
  <si>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</si>
  <si>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</si>
  <si>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</si>
  <si>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</si>
  <si>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</si>
  <si>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</si>
  <si>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</si>
  <si>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</si>
  <si>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</si>
  <si>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</si>
  <si>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</si>
  <si>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</si>
  <si>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</si>
  <si>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</si>
  <si>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</si>
  <si>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</si>
  <si>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</si>
  <si>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</si>
  <si>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</si>
  <si>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</si>
  <si>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</si>
  <si>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</si>
  <si>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</si>
  <si>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</si>
  <si>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</si>
  <si>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</si>
  <si>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</si>
  <si>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</si>
  <si>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</si>
  <si>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</si>
  <si>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</si>
  <si>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</si>
  <si>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</si>
  <si>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</si>
  <si>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</si>
  <si>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</si>
  <si>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</si>
  <si>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</si>
  <si>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</si>
  <si>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</si>
  <si>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</si>
  <si>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</si>
  <si>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</si>
  <si>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</si>
  <si>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</si>
  <si>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</si>
  <si>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</si>
  <si>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</si>
  <si>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</si>
  <si>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</si>
  <si>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</si>
  <si>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</si>
  <si>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</si>
  <si>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</si>
  <si>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</si>
  <si>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</si>
  <si>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</si>
  <si>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</si>
  <si>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</si>
  <si>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</si>
  <si>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</si>
  <si>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</si>
  <si>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</si>
  <si>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</si>
  <si>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</si>
  <si>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</si>
  <si>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</si>
  <si>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</si>
  <si>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</si>
  <si>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</si>
  <si>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</si>
  <si>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</si>
  <si>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</si>
  <si>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</si>
  <si>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</si>
  <si>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</si>
  <si>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</si>
  <si>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</si>
  <si>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</si>
  <si>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</si>
  <si>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</si>
  <si>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</si>
  <si>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</si>
  <si>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</si>
  <si>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</si>
  <si>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</si>
  <si>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</si>
  <si>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</si>
  <si>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</si>
  <si>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</si>
  <si>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</si>
  <si>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</si>
  <si>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</si>
  <si>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</si>
  <si>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</si>
  <si>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</si>
  <si>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</si>
  <si>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</si>
  <si>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</si>
  <si>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</si>
  <si>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</si>
  <si>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</si>
  <si>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</si>
  <si>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</si>
  <si>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</si>
  <si>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</si>
  <si>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</si>
  <si>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</si>
  <si>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</si>
  <si>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</si>
  <si>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</si>
  <si>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</si>
  <si>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</si>
  <si>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</si>
  <si>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</si>
  <si>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</si>
  <si>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</si>
  <si>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</si>
  <si>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</si>
  <si>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</si>
  <si>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</si>
  <si>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</si>
  <si>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</si>
  <si>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</si>
  <si>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</si>
  <si>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</si>
  <si>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</si>
  <si>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</si>
  <si>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</si>
  <si>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</si>
  <si>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</si>
  <si>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</si>
  <si>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</si>
  <si>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</si>
  <si>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</si>
  <si>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</si>
  <si>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</si>
  <si>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</si>
  <si>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</si>
  <si>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</si>
  <si>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</si>
  <si>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</si>
  <si>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</si>
  <si>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</si>
  <si>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</si>
  <si>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</si>
  <si>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</si>
  <si>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</si>
  <si>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</si>
  <si>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</si>
  <si>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</si>
  <si>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</si>
  <si>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</si>
  <si>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</si>
  <si>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</si>
  <si>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</si>
  <si>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</si>
  <si>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</si>
  <si>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</si>
  <si>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</si>
  <si>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</si>
  <si>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</si>
  <si>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</si>
  <si>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</si>
  <si>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</si>
  <si>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</si>
  <si>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</si>
  <si>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</si>
  <si>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</si>
  <si>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</si>
  <si>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</si>
  <si>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</si>
  <si>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</si>
  <si>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</si>
  <si>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</si>
  <si>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</si>
  <si>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</si>
  <si>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</si>
  <si>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</si>
  <si>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</si>
  <si>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</si>
  <si>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</si>
  <si>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</si>
  <si>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</si>
  <si>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</si>
  <si>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</si>
  <si>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</si>
  <si>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</si>
  <si>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</si>
  <si>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</si>
  <si>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</si>
  <si>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</si>
  <si>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</si>
  <si>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</si>
  <si>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</si>
  <si>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</si>
  <si>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</si>
  <si>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</si>
  <si>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</si>
  <si>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</si>
  <si>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</si>
  <si>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</si>
  <si>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</si>
  <si>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</si>
  <si>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</si>
  <si>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</si>
  <si>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</si>
  <si>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</si>
  <si>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</si>
  <si>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</si>
  <si>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</si>
  <si>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</si>
  <si>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</si>
  <si>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</si>
  <si>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</si>
  <si>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</si>
  <si>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</si>
  <si>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</si>
  <si>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</si>
  <si>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</si>
  <si>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</si>
  <si>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</si>
  <si>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</si>
  <si>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</si>
  <si>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</si>
  <si>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</si>
  <si>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</si>
  <si>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</si>
  <si>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</si>
  <si>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</si>
  <si>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</si>
  <si>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</si>
  <si>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</si>
  <si>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</si>
  <si>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</si>
  <si>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</si>
  <si>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</si>
  <si>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</si>
  <si>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</si>
  <si>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</si>
  <si>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</si>
  <si>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</si>
  <si>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</si>
  <si>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</si>
  <si>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</si>
  <si>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</si>
  <si>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</si>
  <si>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</si>
  <si>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</si>
  <si>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</si>
  <si>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</si>
  <si>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</si>
  <si>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</si>
  <si>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</si>
  <si>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</si>
  <si>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</si>
  <si>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</si>
  <si>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</si>
  <si>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</si>
  <si>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</si>
  <si>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</si>
  <si>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</si>
  <si>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</si>
  <si>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</si>
  <si>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</si>
  <si>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</si>
  <si>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</si>
  <si>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</si>
  <si>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</si>
  <si>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</si>
  <si>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</si>
  <si>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</si>
  <si>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</si>
  <si>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</si>
  <si>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</si>
  <si>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</si>
  <si>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</si>
  <si>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</si>
  <si>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</si>
  <si>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</si>
  <si>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</si>
  <si>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</si>
  <si>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</si>
  <si>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</si>
  <si>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</si>
  <si>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</si>
  <si>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</si>
  <si>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</si>
  <si>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</si>
  <si>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</si>
  <si>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</si>
  <si>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</si>
  <si>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</si>
  <si>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</si>
  <si>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</si>
  <si>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</si>
  <si>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</si>
  <si>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</si>
  <si>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</si>
  <si>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</si>
  <si>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</si>
  <si>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</si>
  <si>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</si>
  <si>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</si>
  <si>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</si>
  <si>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</si>
  <si>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</si>
  <si>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</si>
  <si>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</si>
  <si>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</si>
  <si>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</si>
  <si>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</si>
  <si>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</si>
  <si>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</si>
  <si>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</si>
  <si>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</si>
  <si>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</si>
  <si>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</si>
  <si>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</si>
  <si>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</si>
  <si>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</si>
  <si>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</si>
  <si>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</si>
  <si>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</si>
  <si>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</si>
  <si>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</si>
  <si>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</si>
  <si>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</si>
  <si>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</si>
  <si>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</si>
  <si>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</si>
  <si>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</si>
  <si>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</si>
  <si>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</si>
  <si>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</si>
  <si>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</si>
  <si>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</si>
  <si>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</si>
  <si>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</si>
  <si>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</si>
  <si>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</si>
  <si>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</si>
  <si>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</si>
  <si>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</si>
  <si>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</si>
  <si>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</si>
  <si>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</si>
  <si>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</si>
  <si>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</si>
  <si>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</si>
  <si>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</si>
  <si>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</si>
  <si>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</si>
  <si>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</si>
  <si>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</si>
  <si>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</si>
  <si>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</si>
  <si>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</si>
  <si>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</si>
  <si>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</si>
  <si>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</si>
  <si>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</si>
  <si>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</si>
  <si>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</si>
  <si>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</si>
  <si>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</si>
  <si>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</si>
  <si>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</si>
  <si>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</si>
  <si>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</si>
  <si>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</si>
  <si>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</si>
  <si>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</si>
  <si>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</si>
  <si>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</si>
  <si>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</si>
  <si>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</si>
  <si>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</si>
  <si>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</si>
  <si>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</si>
  <si>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</si>
  <si>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</si>
  <si>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</si>
  <si>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</si>
  <si>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</si>
  <si>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</si>
  <si>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</si>
  <si>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</si>
  <si>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</si>
  <si>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</si>
  <si>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</si>
  <si>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</si>
  <si>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</si>
  <si>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</si>
  <si>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</si>
  <si>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</si>
  <si>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</si>
  <si>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</si>
  <si>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</si>
  <si>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</si>
  <si>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</si>
  <si>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</si>
  <si>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</si>
  <si>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</si>
  <si>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</si>
  <si>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</si>
  <si>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</si>
  <si>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</si>
  <si>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</si>
  <si>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</si>
  <si>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</si>
  <si>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</si>
  <si>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</si>
  <si>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</si>
  <si>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</si>
  <si>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</si>
  <si>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</si>
  <si>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</si>
  <si>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</si>
  <si>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</si>
  <si>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</si>
  <si>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</si>
  <si>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</si>
  <si>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</si>
  <si>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</si>
  <si>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</si>
  <si>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</si>
  <si>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</si>
  <si>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</si>
  <si>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</si>
  <si>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</si>
  <si>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</si>
  <si>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</si>
  <si>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</si>
  <si>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</si>
  <si>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</si>
  <si>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</si>
  <si>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</si>
  <si>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</si>
  <si>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</si>
  <si>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</si>
  <si>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</si>
  <si>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</si>
  <si>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</si>
  <si>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</si>
  <si>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</si>
  <si>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</si>
  <si>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</si>
  <si>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</si>
  <si>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</si>
  <si>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</si>
  <si>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</si>
  <si>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</si>
  <si>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</si>
  <si>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</si>
  <si>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</si>
  <si>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</si>
  <si>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</si>
  <si>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</si>
  <si>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</si>
  <si>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</si>
  <si>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</si>
  <si>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</si>
  <si>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</si>
  <si>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</si>
  <si>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</si>
  <si>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</si>
  <si>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</si>
  <si>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</si>
  <si>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</si>
  <si>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</si>
  <si>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</si>
  <si>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</si>
  <si>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</si>
  <si>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</si>
  <si>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</si>
  <si>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</si>
  <si>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</si>
  <si>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</si>
  <si>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</si>
  <si>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</si>
  <si>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</si>
  <si>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</si>
  <si>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</si>
  <si>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</si>
  <si>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</si>
  <si>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</si>
  <si>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</si>
  <si>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</si>
  <si>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</si>
  <si>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</si>
  <si>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</si>
  <si>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</si>
  <si>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</si>
  <si>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</si>
  <si>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</si>
  <si>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</si>
  <si>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</si>
  <si>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</si>
  <si>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</si>
  <si>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</si>
  <si>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</si>
  <si>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</si>
  <si>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</si>
  <si>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</si>
  <si>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</si>
  <si>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</si>
  <si>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</si>
  <si>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</si>
  <si>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</si>
  <si>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</si>
  <si>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</si>
  <si>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</si>
  <si>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</si>
  <si>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</si>
  <si>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</si>
  <si>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</si>
  <si>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</si>
  <si>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</si>
  <si>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</si>
  <si>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</si>
  <si>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</si>
  <si>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</si>
  <si>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</si>
  <si>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</si>
  <si>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</si>
  <si>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</si>
  <si>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</si>
  <si>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</si>
  <si>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</si>
  <si>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</si>
  <si>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</si>
  <si>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</si>
  <si>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</si>
  <si>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</si>
  <si>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</si>
  <si>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</si>
  <si>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</si>
  <si>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</si>
  <si>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</si>
  <si>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</si>
  <si>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</si>
  <si>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</si>
  <si>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</si>
  <si>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</si>
  <si>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</si>
  <si>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</si>
  <si>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</si>
  <si>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</si>
  <si>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</si>
  <si>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</si>
  <si>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</si>
  <si>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</si>
  <si>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</si>
  <si>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</si>
  <si>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</si>
  <si>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</si>
  <si>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</si>
  <si>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</si>
  <si>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</si>
  <si>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</si>
  <si>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</si>
  <si>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</si>
  <si>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</si>
  <si>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</si>
  <si>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</si>
  <si>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</si>
  <si>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</si>
  <si>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</si>
  <si>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</si>
  <si>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</si>
  <si>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</si>
  <si>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</si>
  <si>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</si>
  <si>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</si>
  <si>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</si>
  <si>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</si>
  <si>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</si>
  <si>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</si>
  <si>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</si>
  <si>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</si>
  <si>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</si>
  <si>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</si>
  <si>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</si>
  <si>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</si>
  <si>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</si>
  <si>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</si>
  <si>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</si>
  <si>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</si>
  <si>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</si>
  <si>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</si>
  <si>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</si>
  <si>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</si>
  <si>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</si>
  <si>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</si>
  <si>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</si>
  <si>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</si>
  <si>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</si>
  <si>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</si>
  <si>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</si>
  <si>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</si>
  <si>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</si>
  <si>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</si>
  <si>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</si>
  <si>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</si>
  <si>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</si>
  <si>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</si>
  <si>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</si>
  <si>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</si>
  <si>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</si>
  <si>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</si>
  <si>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</si>
  <si>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</si>
  <si>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</si>
  <si>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</si>
  <si>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</si>
  <si>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</si>
  <si>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</si>
  <si>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</si>
  <si>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</si>
  <si>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</si>
  <si>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</si>
  <si>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</si>
  <si>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</si>
  <si>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</si>
  <si>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</si>
  <si>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</si>
  <si>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</si>
  <si>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</si>
  <si>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</si>
  <si>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</si>
  <si>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</si>
  <si>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</si>
  <si>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</si>
  <si>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</si>
  <si>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</si>
  <si>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</si>
  <si>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</si>
  <si>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</si>
  <si>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</si>
  <si>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</si>
  <si>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</si>
  <si>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</si>
  <si>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</si>
  <si>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</si>
  <si>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</si>
  <si>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</si>
  <si>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</si>
  <si>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</si>
  <si>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</si>
  <si>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</si>
  <si>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</si>
  <si>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</si>
  <si>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</si>
  <si>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</si>
  <si>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</si>
  <si>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</si>
  <si>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</si>
  <si>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</si>
  <si>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</si>
  <si>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</si>
  <si>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</si>
  <si>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</si>
  <si>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</si>
  <si>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</si>
  <si>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</si>
  <si>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</si>
  <si>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</si>
  <si>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</si>
  <si>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</si>
  <si>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</si>
  <si>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</si>
  <si>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</si>
  <si>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</si>
  <si>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</si>
  <si>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</si>
  <si>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</si>
  <si>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</si>
  <si>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</si>
  <si>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</si>
  <si>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</si>
  <si>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</si>
  <si>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</si>
  <si>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</si>
  <si>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</si>
  <si>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</si>
  <si>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</si>
  <si>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</si>
  <si>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</si>
  <si>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</si>
  <si>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</si>
  <si>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</si>
  <si>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</si>
  <si>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</si>
  <si>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</si>
  <si>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</si>
  <si>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</si>
  <si>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</si>
  <si>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</si>
  <si>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</si>
  <si>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</si>
  <si>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</si>
  <si>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</si>
  <si>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</si>
  <si>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</si>
  <si>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</si>
  <si>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</si>
  <si>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</si>
  <si>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</si>
  <si>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</si>
  <si>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</si>
  <si>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</si>
  <si>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</si>
  <si>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</si>
  <si>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</si>
  <si>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</si>
  <si>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</si>
  <si>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</si>
  <si>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</si>
  <si>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</si>
  <si>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</si>
  <si>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</si>
  <si>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</si>
  <si>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</si>
  <si>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</si>
  <si>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</si>
  <si>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</si>
  <si>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</si>
  <si>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</si>
  <si>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</si>
  <si>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</si>
  <si>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</si>
  <si>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</si>
  <si>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</si>
  <si>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</si>
  <si>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</si>
  <si>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</si>
  <si>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</si>
  <si>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</si>
  <si>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</si>
  <si>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</si>
  <si>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</si>
  <si>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</si>
  <si>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</si>
  <si>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</si>
  <si>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</si>
  <si>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</si>
  <si>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</si>
  <si>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</si>
  <si>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</si>
  <si>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</si>
  <si>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</si>
  <si>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</si>
  <si>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</si>
  <si>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</si>
  <si>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</si>
  <si>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</si>
  <si>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</si>
  <si>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</si>
  <si>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</si>
  <si>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</si>
  <si>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</si>
  <si>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</si>
  <si>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</si>
  <si>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</si>
  <si>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</si>
  <si>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</si>
  <si>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</si>
  <si>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</si>
  <si>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</si>
  <si>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</si>
  <si>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</si>
  <si>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</si>
  <si>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</si>
  <si>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</si>
  <si>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</si>
  <si>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</si>
  <si>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</si>
  <si>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</si>
  <si>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</si>
  <si>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</si>
  <si>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</si>
  <si>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</si>
  <si>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</si>
  <si>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</si>
  <si>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</si>
  <si>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</si>
  <si>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</si>
  <si>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</si>
  <si>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</si>
  <si>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</si>
  <si>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</si>
  <si>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</si>
  <si>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</si>
  <si>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</si>
  <si>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</si>
  <si>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</si>
  <si>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</si>
  <si>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</si>
  <si>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</si>
  <si>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</si>
  <si>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</si>
  <si>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</si>
  <si>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</si>
  <si>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</si>
  <si>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</si>
  <si>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</si>
  <si>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</si>
  <si>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</si>
  <si>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</si>
  <si>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</si>
  <si>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</si>
  <si>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</si>
  <si>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</si>
  <si>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</si>
  <si>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</si>
  <si>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</si>
  <si>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</si>
  <si>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</si>
  <si>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</si>
  <si>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</si>
  <si>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</si>
  <si>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</si>
  <si>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</si>
  <si>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</si>
  <si>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</si>
  <si>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</si>
  <si>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</si>
  <si>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</si>
  <si>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</si>
  <si>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</si>
  <si>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</si>
  <si>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</si>
  <si>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</si>
  <si>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</si>
  <si>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</si>
  <si>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</si>
  <si>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</si>
  <si>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</si>
  <si>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</si>
  <si>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</si>
  <si>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</si>
  <si>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</si>
  <si>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</si>
  <si>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</si>
  <si>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</si>
  <si>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</si>
  <si>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</si>
  <si>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</si>
  <si>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</si>
  <si>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</si>
  <si>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</si>
  <si>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</si>
  <si>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</si>
  <si>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</si>
  <si>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</si>
  <si>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</si>
  <si>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</si>
  <si>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</si>
  <si>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</si>
  <si>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</si>
  <si>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</si>
  <si>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</si>
  <si>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</si>
  <si>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</si>
  <si>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</si>
  <si>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</si>
  <si>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</si>
  <si>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</si>
  <si>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</si>
  <si>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</si>
  <si>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</si>
  <si>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</si>
  <si>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</si>
  <si>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</si>
  <si>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</si>
  <si>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</si>
  <si>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</si>
  <si>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</si>
  <si>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</si>
  <si>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</si>
  <si>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</si>
  <si>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</si>
  <si>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</si>
  <si>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</si>
  <si>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</si>
  <si>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</si>
  <si>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</si>
  <si>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</si>
  <si>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</si>
  <si>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</si>
  <si>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</si>
  <si>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</si>
  <si>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</si>
  <si>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</si>
  <si>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</si>
  <si>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</si>
  <si>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</si>
  <si>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</si>
  <si>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</si>
  <si>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</si>
  <si>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</si>
  <si>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</si>
  <si>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</si>
  <si>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</si>
  <si>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</si>
  <si>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</si>
  <si>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</si>
  <si>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</si>
  <si>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</si>
  <si>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</si>
  <si>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</si>
  <si>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</si>
  <si>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</si>
  <si>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</si>
  <si>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</si>
  <si>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</si>
  <si>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</si>
  <si>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</si>
  <si>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</si>
  <si>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</si>
  <si>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</si>
  <si>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</si>
  <si>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</si>
  <si>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</si>
  <si>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</si>
  <si>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</si>
  <si>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</si>
  <si>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</si>
  <si>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</si>
  <si>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</si>
  <si>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</si>
  <si>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</si>
  <si>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</si>
  <si>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</si>
  <si>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</si>
  <si>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</si>
  <si>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</si>
  <si>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</si>
  <si>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</si>
  <si>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</si>
  <si>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</si>
  <si>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</si>
  <si>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</si>
  <si>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</si>
  <si>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</si>
  <si>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</si>
  <si>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</si>
  <si>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</si>
  <si>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</si>
  <si>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</si>
  <si>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</si>
  <si>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</si>
  <si>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</si>
  <si>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</si>
  <si>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</si>
  <si>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</si>
  <si>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</si>
  <si>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</si>
  <si>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</si>
  <si>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</si>
  <si>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</si>
  <si>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</si>
  <si>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</si>
  <si>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</si>
  <si>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</si>
  <si>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</si>
  <si>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</si>
  <si>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</si>
  <si>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</si>
  <si>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</si>
  <si>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</si>
  <si>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</si>
  <si>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</si>
  <si>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</si>
  <si>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</si>
  <si>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</si>
  <si>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</si>
  <si>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</si>
  <si>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</si>
  <si>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</si>
  <si>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</si>
  <si>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</si>
  <si>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</si>
  <si>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</si>
  <si>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</si>
  <si>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</si>
  <si>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</si>
  <si>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</si>
  <si>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</si>
  <si>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</si>
  <si>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</si>
  <si>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</si>
  <si>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</si>
  <si>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</si>
  <si>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</si>
  <si>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</si>
  <si>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</si>
  <si>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</si>
  <si>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</si>
  <si>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</si>
  <si>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</si>
  <si>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</si>
  <si>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</si>
  <si>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</si>
  <si>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</si>
  <si>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</si>
  <si>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</si>
  <si>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</si>
  <si>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</si>
  <si>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</si>
  <si>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</si>
  <si>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</si>
  <si>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</si>
  <si>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</si>
  <si>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</si>
  <si>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</si>
  <si>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</si>
  <si>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</si>
  <si>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</si>
  <si>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</si>
  <si>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</si>
  <si>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</si>
  <si>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</si>
  <si>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</si>
  <si>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</si>
  <si>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</si>
  <si>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</si>
  <si>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</si>
  <si>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</si>
  <si>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</si>
  <si>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</si>
  <si>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</si>
  <si>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</si>
  <si>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</si>
  <si>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</si>
  <si>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</si>
  <si>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</si>
  <si>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</si>
  <si>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</si>
  <si>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</si>
  <si>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</si>
  <si>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</si>
  <si>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</si>
  <si>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</si>
  <si>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</si>
  <si>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</si>
  <si>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</si>
  <si>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</si>
  <si>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</si>
  <si>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</si>
  <si>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</si>
  <si>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</si>
  <si>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</si>
  <si>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</si>
  <si>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</si>
  <si>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</si>
  <si>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</si>
  <si>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</si>
  <si>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</si>
  <si>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</si>
  <si>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</si>
  <si>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</si>
  <si>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</si>
  <si>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</si>
  <si>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</si>
  <si>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</si>
  <si>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</si>
  <si>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</si>
  <si>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</si>
  <si>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</si>
  <si>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</si>
  <si>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</si>
  <si>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</si>
  <si>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</si>
  <si>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</si>
  <si>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</si>
  <si>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</si>
  <si>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</si>
  <si>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</si>
  <si>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</si>
  <si>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</si>
  <si>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</si>
  <si>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</si>
  <si>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</si>
  <si>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</si>
  <si>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</si>
  <si>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</si>
  <si>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</si>
  <si>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</si>
  <si>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</si>
  <si>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</si>
  <si>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</si>
  <si>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</si>
  <si>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</si>
  <si>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</si>
  <si>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</si>
  <si>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</si>
  <si>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</si>
  <si>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</si>
  <si>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</si>
  <si>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</si>
  <si>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</si>
  <si>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</si>
  <si>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</si>
  <si>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</si>
  <si>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</si>
  <si>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</si>
  <si>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</si>
  <si>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</si>
  <si>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</si>
  <si>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</si>
  <si>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</si>
  <si>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</si>
  <si>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</si>
  <si>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</si>
  <si>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</si>
  <si>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</si>
  <si>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</si>
  <si>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</si>
  <si>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</si>
  <si>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</si>
  <si>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</si>
  <si>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</si>
  <si>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</si>
  <si>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</si>
  <si>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</si>
  <si>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</si>
  <si>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</si>
  <si>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</si>
  <si>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</si>
  <si>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</si>
  <si>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</si>
  <si>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</si>
  <si>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</si>
  <si>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</si>
  <si>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</si>
  <si>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</si>
  <si>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</si>
  <si>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</si>
  <si>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</si>
  <si>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</si>
  <si>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</si>
  <si>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</si>
  <si>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</si>
  <si>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</si>
  <si>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</si>
  <si>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</si>
  <si>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</si>
  <si>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</si>
  <si>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</si>
  <si>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</si>
  <si>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</si>
  <si>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</si>
  <si>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</si>
  <si>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</si>
  <si>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</si>
  <si>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</si>
  <si>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</si>
  <si>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</si>
  <si>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</si>
  <si>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</si>
  <si>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</si>
  <si>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</si>
  <si>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</si>
  <si>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</si>
  <si>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</si>
  <si>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</si>
  <si>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</si>
  <si>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</si>
  <si>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</si>
  <si>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</si>
  <si>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</si>
  <si>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</si>
  <si>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</si>
  <si>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</si>
  <si>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</si>
  <si>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</si>
  <si>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</si>
  <si>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</si>
  <si>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</si>
  <si>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</si>
  <si>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</si>
  <si>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</si>
  <si>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</si>
  <si>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</si>
  <si>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</si>
  <si>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</si>
  <si>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</si>
  <si>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</si>
  <si>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</si>
  <si>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</si>
  <si>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</si>
  <si>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</si>
  <si>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</si>
  <si>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</si>
  <si>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</si>
  <si>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</si>
  <si>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</si>
  <si>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</si>
  <si>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</si>
  <si>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</si>
  <si>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</si>
  <si>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</si>
  <si>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</si>
  <si>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</si>
  <si>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</si>
  <si>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</si>
  <si>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</si>
  <si>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</si>
  <si>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</si>
  <si>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</si>
  <si>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</si>
  <si>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</si>
  <si>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</si>
  <si>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</si>
  <si>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</si>
  <si>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</si>
  <si>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</si>
  <si>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</si>
  <si>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</si>
  <si>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</si>
  <si>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</si>
  <si>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</si>
  <si>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</si>
  <si>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</si>
  <si>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</si>
  <si>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</si>
  <si>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</si>
  <si>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</si>
  <si>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</si>
  <si>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</si>
  <si>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</si>
  <si>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</si>
  <si>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</si>
  <si>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</si>
  <si>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</si>
  <si>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</si>
  <si>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</si>
  <si>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</si>
  <si>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</si>
  <si>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</si>
  <si>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</si>
  <si>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</si>
  <si>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</si>
  <si>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</si>
  <si>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</si>
  <si>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</si>
  <si>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</si>
  <si>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</si>
  <si>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</si>
  <si>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</si>
  <si>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</si>
  <si>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</si>
  <si>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</si>
  <si>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</si>
  <si>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</si>
  <si>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</si>
  <si>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</si>
  <si>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</si>
  <si>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</si>
  <si>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</si>
  <si>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</si>
  <si>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</si>
  <si>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</si>
  <si>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</si>
  <si>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</si>
  <si>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</si>
  <si>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</si>
  <si>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</si>
  <si>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</si>
  <si>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</si>
  <si>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</si>
  <si>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</si>
  <si>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</si>
  <si>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</si>
  <si>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</si>
  <si>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</si>
  <si>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</si>
  <si>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</si>
  <si>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</si>
  <si>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</si>
  <si>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</si>
  <si>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</si>
  <si>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</si>
  <si>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</si>
  <si>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</si>
  <si>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</si>
  <si>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</si>
  <si>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</si>
  <si>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</si>
  <si>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</si>
  <si>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</si>
  <si>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</si>
  <si>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</si>
  <si>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</si>
  <si>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</si>
  <si>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</si>
  <si>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</si>
  <si>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</si>
  <si>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</si>
  <si>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</si>
  <si>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</si>
  <si>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</si>
  <si>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</si>
  <si>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</si>
  <si>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</si>
  <si>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</si>
  <si>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</si>
  <si>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</si>
  <si>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</si>
  <si>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</si>
  <si>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</si>
  <si>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</si>
  <si>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</si>
  <si>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</si>
  <si>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</si>
  <si>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</si>
  <si>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</si>
  <si>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</si>
  <si>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</si>
  <si>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</si>
  <si>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</si>
  <si>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</si>
  <si>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</si>
  <si>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</si>
  <si>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</si>
  <si>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</si>
  <si>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</si>
  <si>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</si>
  <si>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</si>
  <si>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</si>
  <si>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</si>
  <si>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</si>
  <si>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</si>
  <si>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</si>
  <si>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</si>
  <si>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</si>
  <si>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</si>
  <si>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</si>
  <si>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</si>
  <si>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</si>
  <si>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</si>
  <si>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</si>
  <si>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</si>
  <si>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</si>
  <si>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</si>
  <si>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</si>
  <si>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</si>
  <si>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</si>
  <si>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</si>
  <si>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</si>
  <si>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</si>
  <si>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</si>
  <si>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</si>
  <si>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</si>
  <si>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</si>
  <si>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</si>
  <si>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</si>
  <si>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</si>
  <si>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</si>
  <si>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</si>
  <si>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</si>
  <si>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</si>
  <si>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</si>
  <si>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</si>
  <si>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</si>
  <si>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</si>
  <si>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</si>
  <si>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</si>
  <si>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</si>
  <si>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</si>
  <si>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</si>
  <si>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</si>
  <si>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</si>
  <si>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</si>
  <si>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</si>
  <si>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</si>
  <si>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</si>
  <si>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</si>
  <si>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</si>
  <si>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</si>
  <si>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</si>
  <si>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</si>
  <si>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</si>
  <si>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</si>
  <si>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</si>
  <si>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</si>
  <si>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</si>
  <si>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</si>
  <si>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</si>
  <si>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</si>
  <si>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</si>
  <si>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</si>
  <si>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</si>
  <si>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</si>
  <si>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</si>
  <si>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</si>
  <si>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</si>
  <si>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</si>
  <si>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</si>
  <si>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</si>
  <si>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</si>
  <si>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</si>
  <si>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</si>
  <si>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</si>
  <si>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</si>
  <si>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</si>
  <si>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</si>
  <si>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</si>
  <si>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</si>
  <si>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</si>
  <si>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</si>
  <si>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</si>
  <si>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</si>
  <si>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</si>
  <si>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</si>
  <si>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</si>
  <si>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</si>
  <si>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</si>
  <si>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</si>
  <si>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</si>
  <si>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</si>
  <si>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</si>
  <si>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</si>
  <si>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</si>
  <si>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</si>
  <si>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</si>
  <si>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</si>
  <si>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</si>
  <si>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</si>
  <si>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</si>
  <si>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</si>
  <si>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</si>
  <si>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</si>
  <si>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</si>
  <si>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</si>
  <si>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</si>
  <si>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</si>
  <si>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</si>
  <si>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</si>
  <si>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</si>
  <si>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</si>
  <si>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</si>
  <si>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</si>
  <si>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</si>
  <si>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</si>
  <si>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</si>
  <si>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</si>
  <si>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</si>
  <si>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</si>
  <si>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</si>
  <si>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</si>
  <si>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</si>
  <si>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</si>
  <si>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</si>
  <si>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</si>
  <si>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</si>
  <si>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</si>
  <si>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</si>
  <si>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</si>
  <si>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</si>
  <si>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</si>
  <si>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</si>
  <si>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</si>
  <si>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</si>
  <si>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</si>
  <si>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</si>
  <si>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</si>
  <si>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</si>
  <si>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</si>
  <si>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</si>
  <si>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</si>
  <si>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</si>
  <si>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</si>
  <si>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</si>
  <si>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</si>
  <si>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</si>
  <si>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</si>
  <si>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</si>
  <si>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</si>
  <si>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</si>
  <si>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</si>
  <si>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</si>
  <si>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</si>
  <si>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</si>
  <si>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</si>
  <si>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</si>
  <si>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</si>
  <si>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</si>
  <si>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</si>
  <si>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</si>
  <si>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</si>
  <si>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</si>
  <si>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</si>
  <si>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</si>
  <si>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</si>
  <si>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</si>
  <si>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</si>
  <si>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</si>
  <si>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</si>
  <si>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</si>
  <si>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</si>
  <si>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</si>
  <si>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</si>
  <si>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</si>
  <si>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</si>
  <si>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</si>
  <si>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</si>
  <si>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</si>
  <si>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</si>
  <si>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</si>
  <si>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</si>
  <si>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</si>
  <si>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</si>
  <si>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</si>
  <si>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</si>
  <si>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</si>
  <si>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</si>
  <si>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</si>
  <si>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</si>
  <si>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</si>
  <si>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</si>
  <si>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</si>
  <si>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</si>
  <si>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</si>
  <si>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</si>
  <si>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</si>
  <si>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</si>
  <si>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</si>
  <si>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</si>
  <si>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</si>
  <si>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</si>
  <si>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</si>
  <si>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</si>
  <si>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</si>
  <si>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</si>
  <si>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</si>
  <si>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</si>
  <si>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</si>
  <si>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</si>
  <si>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</si>
  <si>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</si>
  <si>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</si>
  <si>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</si>
  <si>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</si>
  <si>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</si>
  <si>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</si>
  <si>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</si>
  <si>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</si>
  <si>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</si>
  <si>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</si>
  <si>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</si>
  <si>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</si>
  <si>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</si>
  <si>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</si>
  <si>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</si>
  <si>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</si>
  <si>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</si>
  <si>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</si>
  <si>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</si>
  <si>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</si>
  <si>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</si>
  <si>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</si>
  <si>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</si>
  <si>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</si>
  <si>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</si>
  <si>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</si>
  <si>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</si>
  <si>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</si>
  <si>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</si>
  <si>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</si>
  <si>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</si>
  <si>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</si>
  <si>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</si>
  <si>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</si>
  <si>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</si>
  <si>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</si>
  <si>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</si>
  <si>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</si>
  <si>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</si>
  <si>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</si>
  <si>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</si>
  <si>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</si>
  <si>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</si>
  <si>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</si>
  <si>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</si>
  <si>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</si>
  <si>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</si>
  <si>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</si>
  <si>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</si>
  <si>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</si>
  <si>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</si>
  <si>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</si>
  <si>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</si>
  <si>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</si>
  <si>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</si>
  <si>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</si>
  <si>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</si>
  <si>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</si>
  <si>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</si>
  <si>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</si>
  <si>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</si>
  <si>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</si>
  <si>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</si>
  <si>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</si>
  <si>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</si>
  <si>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</si>
  <si>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</si>
  <si>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</si>
  <si>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</si>
  <si>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</si>
  <si>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</si>
  <si>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</si>
  <si>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</si>
  <si>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</si>
  <si>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</si>
  <si>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</si>
  <si>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</si>
  <si>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</si>
  <si>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</si>
  <si>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</si>
  <si>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</si>
  <si>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</si>
  <si>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</si>
  <si>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</si>
  <si>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</si>
  <si>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</si>
  <si>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</si>
  <si>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</si>
  <si>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</si>
  <si>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</si>
  <si>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</si>
  <si>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</si>
  <si>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</si>
  <si>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</si>
  <si>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</si>
  <si>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</si>
  <si>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</si>
  <si>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</si>
  <si>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</si>
  <si>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</si>
  <si>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</si>
  <si>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</si>
  <si>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</si>
  <si>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</si>
  <si>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</si>
  <si>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</si>
  <si>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</si>
  <si>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</si>
  <si>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</si>
  <si>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</si>
  <si>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</si>
  <si>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</si>
  <si>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</si>
  <si>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</si>
  <si>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</si>
  <si>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</si>
  <si>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</si>
  <si>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</si>
  <si>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</si>
  <si>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</si>
  <si>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</si>
  <si>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</si>
  <si>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</si>
  <si>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</si>
  <si>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</si>
  <si>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</si>
  <si>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</si>
  <si>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</si>
  <si>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</si>
  <si>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</si>
  <si>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</si>
  <si>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</si>
  <si>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</si>
  <si>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</si>
  <si>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</si>
  <si>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</si>
  <si>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</si>
  <si>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</si>
  <si>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</si>
  <si>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</si>
  <si>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</si>
  <si>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</si>
  <si>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</si>
  <si>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</si>
  <si>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</si>
  <si>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</si>
  <si>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</si>
  <si>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</si>
  <si>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</si>
  <si>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</si>
  <si>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</si>
  <si>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</si>
  <si>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</si>
  <si>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</si>
  <si>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</si>
  <si>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</si>
  <si>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</si>
  <si>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</si>
  <si>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</si>
  <si>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</si>
  <si>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</si>
  <si>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</si>
  <si>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</si>
  <si>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</si>
  <si>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</si>
  <si>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</si>
  <si>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</si>
  <si>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</si>
  <si>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</si>
  <si>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</si>
  <si>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</si>
  <si>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</si>
  <si>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</si>
  <si>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</si>
  <si>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</si>
  <si>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</si>
  <si>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</si>
  <si>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</si>
  <si>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</si>
  <si>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</si>
  <si>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</si>
  <si>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</si>
  <si>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</si>
  <si>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</si>
  <si>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</si>
  <si>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</si>
  <si>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</si>
  <si>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</si>
  <si>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</si>
  <si>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</si>
  <si>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</si>
  <si>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</si>
  <si>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</si>
  <si>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</si>
  <si>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</si>
  <si>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</si>
  <si>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</si>
  <si>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</si>
  <si>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</si>
  <si>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</si>
  <si>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</si>
  <si>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</si>
  <si>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</si>
  <si>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</si>
  <si>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</si>
  <si>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</si>
  <si>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</si>
  <si>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</si>
  <si>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</si>
  <si>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</si>
  <si>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</si>
  <si>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</si>
  <si>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</si>
  <si>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</si>
  <si>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</si>
  <si>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</si>
  <si>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</si>
  <si>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</si>
  <si>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</si>
  <si>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</si>
  <si>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</si>
  <si>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</si>
  <si>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</si>
  <si>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</si>
  <si>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</si>
  <si>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</si>
  <si>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</si>
  <si>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</si>
  <si>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</si>
  <si>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</si>
  <si>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</si>
  <si>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</si>
  <si>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</si>
  <si>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</si>
  <si>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</si>
  <si>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</si>
  <si>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</si>
  <si>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</si>
  <si>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</si>
  <si>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</si>
  <si>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</si>
  <si>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</si>
  <si>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</si>
  <si>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</si>
  <si>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</si>
  <si>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</si>
  <si>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</si>
  <si>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</si>
  <si>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</si>
  <si>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</si>
  <si>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</si>
  <si>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</si>
  <si>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</si>
  <si>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</si>
  <si>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</si>
  <si>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</si>
  <si>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</si>
  <si>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</si>
  <si>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</si>
  <si>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</si>
  <si>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</si>
  <si>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</si>
  <si>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</si>
  <si>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</si>
  <si>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</si>
  <si>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</si>
  <si>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</si>
  <si>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</si>
  <si>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</si>
  <si>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</si>
  <si>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</si>
  <si>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</si>
  <si>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</si>
  <si>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</si>
  <si>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</si>
  <si>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</si>
  <si>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</si>
  <si>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</si>
  <si>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</si>
  <si>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</si>
  <si>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</si>
  <si>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</si>
  <si>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</si>
  <si>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</si>
  <si>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</si>
  <si>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</si>
  <si>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</si>
  <si>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</si>
  <si>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</si>
  <si>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</si>
  <si>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</si>
  <si>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</si>
  <si>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</si>
  <si>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</si>
  <si>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</si>
  <si>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</si>
  <si>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</si>
  <si>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</si>
  <si>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</si>
  <si>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</si>
  <si>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</si>
  <si>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</si>
  <si>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</si>
  <si>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</si>
  <si>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</si>
  <si>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</si>
  <si>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</si>
  <si>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</si>
  <si>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</si>
  <si>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</si>
  <si>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</si>
  <si>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</si>
  <si>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</si>
  <si>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</si>
  <si>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</si>
  <si>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</si>
  <si>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</si>
  <si>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</si>
  <si>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</si>
  <si>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</si>
  <si>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</si>
  <si>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</si>
  <si>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</si>
  <si>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</si>
  <si>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</si>
  <si>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</si>
  <si>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</si>
  <si>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</si>
  <si>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</si>
  <si>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</si>
  <si>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</si>
  <si>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</si>
  <si>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</si>
  <si>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</si>
  <si>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</si>
  <si>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</si>
  <si>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</si>
  <si>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</si>
  <si>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</si>
  <si>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</si>
  <si>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</si>
  <si>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</si>
  <si>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</si>
  <si>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</si>
  <si>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</si>
  <si>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</si>
  <si>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</si>
  <si>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</si>
  <si>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</si>
  <si>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</si>
  <si>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</si>
  <si>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</si>
  <si>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</si>
  <si>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</si>
  <si>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</si>
  <si>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</si>
  <si>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</si>
  <si>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</si>
  <si>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</si>
  <si>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</si>
  <si>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</si>
  <si>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</si>
  <si>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</si>
  <si>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</si>
  <si>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</si>
  <si>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</si>
  <si>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</si>
  <si>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</si>
  <si>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</si>
  <si>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</si>
  <si>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</si>
  <si>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</si>
  <si>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</si>
  <si>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</si>
  <si>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</si>
  <si>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</si>
  <si>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</si>
  <si>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</si>
  <si>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</si>
  <si>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</si>
  <si>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</si>
  <si>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</si>
  <si>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</si>
  <si>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</si>
  <si>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</si>
  <si>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</si>
  <si>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</si>
  <si>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</si>
  <si>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</si>
  <si>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</si>
  <si>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</si>
  <si>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</si>
  <si>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</si>
  <si>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</si>
  <si>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</si>
  <si>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</si>
  <si>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</si>
  <si>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</si>
  <si>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</si>
  <si>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</si>
  <si>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</si>
  <si>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</si>
  <si>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</si>
  <si>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</si>
  <si>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</si>
  <si>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</si>
  <si>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</si>
  <si>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</si>
  <si>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</si>
  <si>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</si>
  <si>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</si>
  <si>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</si>
  <si>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</si>
  <si>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</si>
  <si>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</si>
  <si>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</si>
  <si>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</si>
  <si>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</si>
  <si>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</si>
  <si>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</si>
  <si>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</si>
  <si>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</si>
  <si>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</si>
  <si>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</si>
  <si>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</si>
  <si>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</si>
  <si>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</si>
  <si>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</si>
  <si>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</si>
  <si>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</si>
  <si>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</si>
  <si>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</si>
  <si>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</si>
  <si>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</si>
  <si>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</si>
  <si>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</si>
  <si>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</si>
  <si>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</si>
  <si>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</si>
  <si>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</si>
  <si>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</si>
  <si>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</si>
  <si>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</si>
  <si>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</si>
  <si>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</si>
  <si>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</si>
  <si>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</si>
  <si>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</si>
  <si>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</si>
  <si>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</si>
  <si>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</si>
  <si>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</si>
  <si>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</si>
  <si>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</si>
  <si>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</si>
  <si>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</si>
  <si>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</si>
  <si>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</si>
  <si>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</si>
  <si>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</si>
  <si>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</si>
  <si>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</si>
  <si>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</si>
  <si>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</si>
  <si>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</si>
  <si>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</si>
  <si>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</si>
  <si>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</si>
  <si>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</si>
  <si>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</si>
  <si>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</si>
  <si>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</si>
  <si>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</si>
  <si>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</si>
  <si>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</si>
  <si>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</si>
  <si>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</si>
  <si>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</si>
  <si>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</si>
  <si>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</si>
  <si>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</si>
  <si>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</si>
  <si>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</si>
  <si>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</si>
  <si>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</si>
  <si>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</si>
  <si>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</si>
  <si>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</si>
  <si>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</si>
  <si>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</si>
  <si>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</si>
  <si>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</si>
  <si>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</si>
  <si>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</si>
  <si>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</si>
  <si>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</si>
  <si>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</si>
  <si>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</si>
  <si>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</si>
  <si>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</si>
  <si>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</si>
  <si>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</si>
  <si>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</si>
  <si>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</si>
  <si>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</si>
  <si>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</si>
  <si>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</si>
  <si>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</si>
  <si>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</si>
  <si>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</si>
  <si>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</si>
  <si>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</si>
  <si>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</si>
  <si>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</si>
  <si>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</si>
  <si>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</si>
  <si>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</si>
  <si>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</si>
  <si>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</si>
  <si>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</si>
  <si>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</si>
  <si>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</si>
  <si>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</si>
  <si>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</si>
  <si>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</si>
  <si>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</si>
  <si>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</si>
  <si>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</si>
  <si>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</si>
  <si>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</si>
  <si>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</si>
  <si>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</si>
  <si>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</si>
  <si>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</si>
  <si>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</si>
  <si>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</si>
  <si>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</si>
  <si>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</si>
  <si>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</si>
  <si>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</si>
  <si>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</si>
  <si>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</si>
  <si>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</si>
  <si>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</si>
  <si>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</si>
  <si>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</si>
  <si>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</si>
  <si>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</si>
  <si>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</si>
  <si>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</si>
  <si>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</si>
  <si>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</si>
  <si>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</si>
  <si>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</si>
  <si>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</si>
  <si>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</si>
  <si>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</si>
  <si>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</si>
  <si>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</si>
  <si>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</si>
  <si>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</si>
  <si>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</si>
  <si>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</si>
  <si>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</si>
  <si>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</si>
  <si>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</si>
  <si>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</si>
  <si>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</si>
  <si>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</si>
  <si>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</si>
  <si>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</si>
  <si>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</si>
  <si>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</si>
  <si>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</si>
  <si>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</si>
  <si>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</si>
  <si>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</si>
  <si>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</si>
  <si>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</si>
  <si>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</si>
  <si>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</si>
  <si>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</si>
  <si>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</si>
  <si>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</si>
  <si>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</si>
  <si>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</si>
  <si>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</si>
  <si>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</si>
  <si>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</si>
  <si>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</si>
  <si>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</si>
  <si>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</si>
  <si>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</si>
  <si>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</si>
  <si>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</si>
  <si>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</si>
  <si>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</si>
  <si>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</si>
  <si>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</si>
  <si>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</si>
  <si>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</si>
  <si>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</si>
  <si>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</si>
  <si>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</si>
  <si>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</si>
  <si>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</si>
  <si>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</si>
  <si>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</si>
  <si>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</si>
  <si>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</si>
  <si>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</si>
  <si>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</si>
  <si>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</si>
  <si>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</si>
  <si>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</si>
  <si>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</si>
  <si>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</si>
  <si>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</si>
  <si>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</si>
  <si>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</si>
  <si>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</si>
  <si>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</si>
  <si>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</si>
  <si>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</si>
  <si>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</si>
  <si>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</si>
  <si>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</si>
  <si>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</si>
  <si>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</si>
  <si>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</si>
  <si>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</si>
  <si>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</si>
  <si>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</si>
  <si>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</si>
  <si>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</si>
  <si>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</si>
  <si>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</si>
  <si>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</si>
  <si>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</si>
  <si>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</si>
  <si>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</si>
  <si>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</si>
  <si>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</si>
  <si>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</si>
  <si>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</si>
  <si>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</si>
  <si>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</si>
  <si>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</si>
  <si>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</si>
  <si>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</si>
  <si>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</si>
  <si>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</si>
  <si>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</si>
  <si>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</si>
  <si>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</si>
  <si>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</si>
  <si>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</si>
  <si>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</si>
  <si>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</si>
  <si>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</si>
  <si>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</si>
  <si>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</si>
  <si>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</si>
  <si>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</si>
  <si>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</si>
  <si>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</si>
  <si>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</si>
  <si>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</si>
  <si>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</si>
  <si>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</si>
  <si>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</si>
  <si>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</si>
  <si>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</si>
  <si>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</si>
  <si>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</si>
  <si>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</si>
  <si>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</si>
  <si>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</si>
  <si>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</si>
  <si>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</si>
  <si>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</si>
  <si>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</si>
  <si>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</si>
  <si>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</si>
  <si>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</si>
  <si>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</si>
  <si>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</si>
  <si>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</si>
  <si>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</si>
  <si>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</si>
  <si>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</si>
  <si>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</si>
  <si>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</si>
  <si>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</si>
  <si>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</si>
  <si>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</si>
  <si>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</si>
  <si>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</si>
  <si>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</si>
  <si>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</si>
  <si>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</si>
  <si>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</si>
  <si>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</si>
  <si>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</si>
  <si>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</si>
  <si>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</si>
  <si>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</si>
  <si>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</si>
  <si>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</si>
  <si>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</si>
  <si>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</si>
  <si>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</si>
  <si>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</si>
  <si>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</si>
  <si>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</si>
  <si>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</si>
  <si>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</si>
  <si>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</si>
  <si>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</si>
  <si>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</si>
  <si>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</si>
  <si>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</si>
  <si>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</si>
  <si>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</si>
  <si>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</si>
  <si>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</si>
  <si>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</si>
  <si>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</si>
  <si>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</si>
  <si>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</si>
  <si>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</si>
  <si>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</si>
  <si>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</si>
  <si>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</si>
  <si>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</si>
  <si>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</si>
  <si>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</si>
  <si>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</si>
  <si>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</si>
  <si>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</si>
  <si>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</si>
  <si>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</si>
  <si>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</si>
  <si>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</si>
  <si>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</si>
  <si>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</si>
  <si>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</si>
  <si>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</si>
  <si>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</si>
  <si>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</si>
  <si>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</si>
  <si>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</si>
  <si>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</si>
  <si>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</si>
  <si>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</si>
  <si>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</si>
  <si>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</si>
  <si>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</si>
  <si>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</si>
  <si>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</si>
  <si>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</si>
  <si>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</si>
  <si>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</si>
  <si>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</si>
  <si>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</si>
  <si>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</si>
  <si>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</si>
  <si>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</si>
  <si>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</si>
  <si>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</si>
  <si>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</si>
  <si>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</si>
  <si>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</si>
  <si>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</si>
  <si>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</si>
  <si>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</si>
  <si>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</si>
  <si>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</si>
  <si>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</si>
  <si>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</si>
  <si>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</si>
  <si>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</si>
  <si>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</si>
  <si>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</si>
  <si>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</si>
  <si>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</si>
  <si>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</si>
  <si>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</si>
  <si>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</si>
  <si>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</si>
  <si>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</si>
  <si>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</si>
  <si>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</si>
  <si>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</si>
  <si>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</si>
  <si>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</si>
  <si>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</si>
  <si>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</si>
  <si>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</si>
  <si>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</si>
  <si>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</si>
  <si>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</si>
  <si>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</si>
  <si>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</si>
  <si>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</si>
  <si>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</si>
  <si>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</si>
  <si>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</si>
  <si>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</si>
  <si>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</si>
  <si>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</si>
  <si>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</si>
  <si>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</si>
  <si>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</si>
  <si>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</si>
  <si>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</si>
  <si>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</si>
  <si>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</si>
  <si>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</si>
  <si>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</si>
  <si>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</si>
  <si>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</si>
  <si>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</si>
  <si>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</si>
  <si>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</si>
  <si>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</si>
  <si>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</si>
  <si>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</si>
  <si>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</si>
  <si>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</si>
  <si>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</si>
  <si>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</si>
  <si>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</si>
  <si>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</si>
  <si>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</si>
  <si>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</si>
  <si>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</si>
  <si>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</si>
  <si>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</si>
  <si>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</si>
  <si>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</si>
  <si>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</si>
  <si>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</si>
  <si>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</si>
  <si>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</si>
  <si>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</si>
  <si>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</si>
  <si>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</si>
  <si>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</si>
  <si>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</si>
  <si>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</si>
  <si>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</si>
  <si>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</si>
  <si>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</si>
  <si>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</si>
  <si>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</si>
  <si>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</si>
  <si>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</si>
  <si>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</si>
  <si>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</si>
  <si>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</si>
  <si>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</si>
  <si>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</si>
  <si>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</si>
  <si>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</si>
  <si>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</si>
  <si>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</si>
  <si>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</si>
  <si>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</si>
  <si>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</si>
  <si>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</si>
  <si>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</si>
  <si>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</si>
  <si>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</si>
  <si>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</si>
  <si>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</si>
  <si>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</si>
  <si>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</si>
  <si>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</si>
  <si>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</si>
  <si>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</si>
  <si>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</si>
  <si>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</si>
  <si>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</si>
  <si>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</si>
  <si>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</si>
  <si>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</si>
  <si>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</si>
  <si>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</si>
  <si>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</si>
  <si>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</si>
  <si>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</si>
  <si>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</si>
  <si>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</si>
  <si>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</si>
  <si>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</si>
  <si>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</si>
  <si>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</si>
  <si>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</si>
  <si>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</si>
  <si>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</si>
  <si>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</si>
  <si>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</si>
  <si>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</si>
  <si>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</si>
  <si>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</si>
  <si>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</si>
  <si>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</si>
  <si>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</si>
  <si>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</si>
  <si>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</si>
  <si>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</si>
  <si>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</si>
  <si>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</si>
  <si>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</si>
  <si>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</si>
  <si>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</si>
  <si>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</si>
  <si>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</si>
  <si>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</si>
  <si>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</si>
  <si>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</si>
  <si>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</si>
  <si>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</si>
  <si>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</si>
  <si>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</si>
  <si>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</si>
  <si>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</si>
  <si>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</si>
  <si>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</si>
  <si>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</si>
  <si>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</si>
  <si>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</si>
  <si>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</si>
  <si>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</si>
  <si>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</si>
  <si>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</si>
  <si>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</si>
  <si>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</si>
  <si>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</si>
  <si>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</si>
  <si>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</si>
  <si>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</si>
  <si>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</si>
  <si>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</si>
  <si>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</si>
  <si>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</si>
  <si>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</si>
  <si>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</si>
  <si>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</si>
  <si>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</si>
  <si>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</si>
  <si>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</si>
  <si>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</si>
  <si>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</si>
  <si>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</si>
  <si>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</si>
  <si>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</si>
  <si>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</si>
  <si>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</si>
  <si>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</si>
  <si>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</si>
  <si>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</si>
  <si>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</si>
  <si>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</si>
  <si>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</si>
  <si>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</si>
  <si>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</si>
  <si>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</si>
  <si>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</si>
  <si>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</si>
  <si>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</si>
  <si>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</si>
  <si>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</si>
  <si>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</si>
  <si>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</si>
  <si>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</si>
  <si>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</si>
  <si>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</si>
  <si>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</si>
  <si>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</si>
  <si>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</si>
  <si>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</si>
  <si>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</si>
  <si>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</si>
  <si>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</si>
  <si>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</si>
  <si>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</si>
  <si>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</si>
  <si>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</si>
  <si>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</si>
  <si>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</si>
  <si>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</si>
  <si>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</si>
  <si>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</si>
  <si>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</si>
  <si>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</si>
  <si>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</si>
  <si>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</si>
  <si>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</si>
  <si>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</si>
  <si>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</si>
  <si>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</si>
  <si>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</si>
  <si>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</si>
  <si>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</si>
  <si>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</si>
  <si>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</si>
  <si>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</si>
  <si>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</si>
  <si>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</si>
  <si>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</si>
  <si>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</si>
  <si>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</si>
  <si>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</si>
  <si>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</si>
  <si>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</si>
  <si>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</si>
  <si>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</si>
  <si>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</si>
  <si>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</si>
  <si>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</si>
  <si>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</si>
  <si>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</si>
  <si>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</si>
  <si>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</si>
  <si>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</si>
  <si>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</si>
  <si>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</si>
  <si>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</si>
  <si>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</si>
  <si>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</si>
  <si>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</si>
  <si>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</si>
  <si>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</si>
  <si>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</si>
  <si>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</si>
  <si>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</si>
  <si>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</si>
  <si>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</si>
  <si>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</si>
  <si>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</si>
  <si>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</si>
  <si>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</si>
  <si>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</si>
  <si>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</si>
  <si>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</si>
  <si>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</si>
  <si>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</si>
  <si>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</si>
  <si>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</si>
  <si>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</si>
  <si>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</si>
  <si>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</si>
  <si>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</si>
  <si>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</si>
  <si>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</si>
  <si>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</si>
  <si>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</si>
  <si>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</si>
  <si>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</si>
  <si>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</si>
  <si>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</si>
  <si>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</si>
  <si>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</si>
  <si>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</si>
  <si>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</si>
  <si>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</si>
  <si>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</si>
  <si>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</si>
  <si>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</si>
  <si>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</si>
  <si>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</si>
  <si>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</si>
  <si>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</si>
  <si>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</si>
  <si>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</si>
  <si>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</si>
  <si>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</si>
  <si>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</si>
  <si>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</si>
  <si>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</si>
  <si>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</si>
  <si>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</si>
  <si>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</si>
  <si>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</si>
  <si>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</si>
  <si>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</si>
  <si>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</si>
  <si>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</si>
  <si>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</si>
  <si>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</si>
  <si>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</si>
  <si>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</si>
  <si>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</si>
  <si>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</si>
  <si>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</si>
  <si>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</si>
  <si>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</si>
  <si>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</si>
  <si>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</si>
  <si>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</si>
  <si>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</si>
  <si>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</si>
  <si>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</si>
  <si>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</si>
  <si>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</si>
  <si>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</si>
  <si>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</si>
  <si>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</si>
  <si>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</si>
  <si>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</si>
  <si>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</si>
  <si>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</si>
  <si>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</si>
  <si>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</si>
  <si>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</si>
  <si>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</si>
  <si>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</si>
  <si>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</si>
  <si>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</si>
  <si>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</si>
  <si>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</si>
  <si>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</si>
  <si>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</si>
  <si>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</si>
  <si>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</si>
  <si>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</si>
  <si>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</si>
  <si>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</si>
  <si>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</si>
  <si>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</si>
  <si>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</si>
  <si>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</si>
  <si>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</si>
  <si>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</si>
  <si>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</si>
  <si>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</si>
  <si>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</si>
  <si>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</si>
  <si>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</si>
  <si>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</si>
  <si>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</si>
  <si>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</si>
  <si>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</si>
  <si>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</si>
  <si>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</si>
  <si>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</si>
  <si>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</si>
  <si>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</si>
  <si>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</si>
  <si>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</si>
  <si>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</si>
  <si>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</si>
  <si>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</si>
  <si>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</si>
  <si>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</si>
  <si>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</si>
  <si>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</si>
  <si>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</si>
  <si>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</si>
  <si>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</si>
  <si>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</si>
  <si>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</si>
  <si>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</si>
  <si>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</si>
  <si>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</si>
  <si>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</si>
  <si>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</si>
  <si>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</si>
  <si>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</si>
  <si>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</si>
  <si>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</si>
  <si>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</si>
  <si>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</si>
  <si>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</si>
  <si>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</si>
  <si>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</si>
  <si>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</si>
  <si>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</si>
  <si>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</si>
  <si>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</si>
  <si>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</si>
  <si>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</si>
  <si>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</si>
  <si>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</si>
  <si>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</si>
  <si>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</si>
  <si>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</si>
  <si>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</si>
  <si>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</si>
  <si>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</si>
  <si>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</si>
  <si>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</si>
  <si>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</si>
  <si>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</si>
  <si>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</si>
  <si>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</si>
  <si>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</si>
  <si>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</si>
  <si>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</si>
  <si>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</si>
  <si>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</si>
  <si>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</si>
  <si>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</si>
  <si>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</si>
  <si>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</si>
  <si>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</si>
  <si>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</si>
  <si>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</si>
  <si>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</si>
  <si>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</si>
  <si>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</si>
  <si>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</si>
  <si>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</si>
  <si>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</si>
  <si>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</si>
  <si>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</si>
  <si>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</si>
  <si>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</si>
  <si>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</si>
  <si>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</si>
  <si>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</si>
  <si>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</si>
  <si>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</si>
  <si>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</si>
  <si>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</si>
  <si>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</si>
  <si>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</si>
  <si>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</si>
  <si>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</si>
  <si>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</si>
  <si>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</si>
  <si>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</si>
  <si>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</si>
  <si>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</si>
  <si>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</si>
  <si>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</si>
  <si>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</si>
  <si>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</si>
  <si>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</si>
  <si>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</si>
  <si>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</si>
  <si>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</si>
  <si>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</si>
  <si>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</si>
  <si>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</si>
  <si>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</si>
  <si>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</si>
  <si>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</si>
  <si>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</si>
  <si>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</si>
  <si>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</si>
  <si>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</si>
  <si>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</si>
  <si>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</si>
  <si>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</si>
  <si>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</si>
  <si>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</si>
  <si>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</si>
  <si>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</si>
  <si>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</si>
  <si>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</si>
  <si>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</si>
  <si>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</si>
  <si>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</si>
  <si>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</si>
  <si>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</si>
  <si>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</si>
  <si>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</si>
  <si>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</si>
  <si>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</si>
  <si>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</si>
  <si>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</si>
  <si>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</si>
  <si>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</si>
  <si>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</si>
  <si>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</si>
  <si>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</si>
  <si>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</si>
  <si>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</si>
  <si>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</si>
  <si>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</si>
  <si>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</si>
  <si>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</si>
  <si>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</si>
  <si>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</si>
  <si>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</si>
  <si>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</si>
  <si>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</si>
  <si>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</si>
  <si>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</si>
  <si>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</si>
  <si>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</si>
  <si>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</si>
  <si>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</si>
  <si>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</si>
  <si>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</si>
  <si>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</si>
  <si>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</si>
  <si>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</si>
  <si>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</si>
  <si>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</si>
  <si>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</si>
  <si>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</si>
  <si>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</si>
  <si>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</si>
  <si>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</si>
  <si>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</si>
  <si>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</si>
  <si>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</si>
  <si>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</si>
  <si>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</si>
  <si>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</si>
  <si>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</si>
  <si>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</si>
  <si>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</si>
  <si>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</si>
  <si>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</si>
  <si>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</si>
  <si>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</si>
  <si>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</si>
  <si>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</si>
  <si>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</si>
  <si>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</si>
  <si>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</si>
  <si>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</si>
  <si>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</si>
  <si>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</si>
  <si>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</si>
  <si>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</si>
  <si>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</si>
  <si>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</si>
  <si>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</si>
  <si>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</si>
  <si>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</si>
  <si>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</si>
  <si>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</si>
  <si>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</si>
  <si>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</si>
  <si>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</si>
  <si>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</si>
  <si>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</si>
  <si>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</si>
  <si>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</si>
  <si>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</si>
  <si>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</si>
  <si>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</si>
  <si>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</si>
  <si>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</si>
  <si>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</si>
  <si>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</si>
  <si>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</si>
  <si>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</si>
  <si>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</si>
  <si>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</si>
  <si>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</si>
  <si>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</si>
  <si>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</si>
  <si>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</si>
  <si>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</si>
  <si>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</si>
  <si>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</si>
  <si>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</si>
  <si>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</si>
  <si>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</si>
  <si>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</si>
  <si>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</si>
  <si>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</si>
  <si>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</si>
  <si>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</si>
  <si>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</si>
  <si>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</si>
  <si>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</si>
  <si>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</si>
  <si>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</si>
  <si>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</si>
  <si>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</si>
  <si>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</si>
  <si>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</si>
  <si>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</si>
  <si>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</si>
  <si>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</si>
  <si>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</si>
  <si>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</si>
  <si>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</si>
  <si>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</si>
  <si>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</si>
  <si>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</si>
  <si>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</si>
  <si>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</si>
  <si>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</si>
  <si>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</si>
  <si>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</si>
  <si>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</si>
  <si>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</si>
  <si>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</si>
  <si>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</si>
  <si>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</si>
  <si>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</si>
  <si>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</si>
  <si>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</si>
  <si>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</si>
  <si>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</si>
  <si>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</si>
  <si>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</si>
  <si>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</si>
  <si>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</si>
  <si>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</si>
  <si>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</si>
  <si>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</si>
  <si>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</si>
  <si>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</si>
  <si>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</si>
  <si>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</si>
  <si>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</si>
  <si>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</si>
  <si>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</si>
  <si>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</si>
  <si>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</si>
  <si>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</si>
  <si>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</si>
  <si>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</si>
  <si>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</si>
  <si>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</si>
  <si>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</si>
  <si>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</si>
  <si>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</si>
  <si>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</si>
  <si>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</si>
  <si>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</si>
  <si>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</si>
  <si>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</si>
  <si>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</si>
  <si>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</si>
  <si>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</si>
  <si>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</si>
  <si>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</si>
  <si>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</si>
  <si>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</si>
  <si>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</si>
  <si>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</si>
  <si>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</si>
  <si>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</si>
  <si>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</si>
  <si>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</si>
  <si>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</si>
  <si>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</si>
  <si>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</si>
  <si>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</si>
  <si>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</si>
  <si>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</si>
  <si>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</si>
  <si>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</si>
  <si>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</si>
  <si>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</si>
  <si>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</si>
  <si>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</si>
  <si>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</si>
  <si>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</si>
  <si>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</si>
  <si>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</si>
  <si>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</si>
  <si>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</si>
  <si>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</si>
  <si>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</si>
  <si>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</si>
  <si>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</si>
  <si>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</si>
  <si>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</si>
  <si>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</si>
  <si>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</si>
  <si>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</si>
  <si>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</si>
  <si>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</si>
  <si>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</si>
  <si>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</si>
  <si>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</si>
  <si>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</si>
  <si>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</si>
  <si>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</si>
  <si>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</si>
  <si>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</si>
  <si>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</si>
  <si>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</si>
  <si>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</si>
  <si>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</si>
  <si>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</si>
  <si>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</si>
  <si>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</si>
  <si>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</si>
  <si>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</si>
  <si>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</si>
  <si>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</si>
  <si>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</si>
  <si>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</si>
  <si>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</si>
  <si>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</si>
  <si>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</si>
  <si>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</si>
  <si>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</si>
  <si>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</si>
  <si>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</si>
  <si>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</si>
  <si>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</si>
  <si>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</si>
  <si>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</si>
  <si>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</si>
  <si>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</si>
  <si>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</si>
  <si>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</si>
  <si>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</si>
  <si>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</si>
  <si>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</si>
  <si>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</si>
  <si>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</si>
  <si>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</si>
  <si>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</si>
  <si>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</si>
  <si>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</si>
  <si>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</si>
  <si>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</si>
  <si>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</si>
  <si>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</si>
  <si>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</si>
  <si>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</si>
  <si>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</si>
  <si>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</si>
  <si>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</si>
  <si>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</si>
  <si>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</si>
  <si>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</si>
  <si>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</si>
  <si>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</si>
  <si>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</si>
  <si>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</si>
  <si>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</si>
  <si>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</si>
  <si>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</si>
  <si>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</si>
  <si>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</si>
  <si>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</si>
  <si>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</si>
  <si>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</si>
  <si>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</si>
  <si>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</si>
  <si>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</si>
  <si>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</si>
  <si>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</si>
  <si>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</si>
  <si>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</si>
  <si>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</si>
  <si>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</si>
  <si>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</si>
  <si>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</si>
  <si>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</si>
  <si>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</si>
  <si>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</si>
  <si>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</si>
  <si>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</si>
  <si>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</si>
  <si>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</si>
  <si>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</si>
  <si>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</si>
  <si>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</si>
  <si>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</si>
  <si>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</si>
  <si>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</si>
  <si>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</si>
  <si>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</si>
  <si>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</si>
  <si>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</si>
  <si>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</si>
  <si>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</si>
  <si>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</si>
  <si>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</si>
  <si>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</si>
  <si>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</si>
  <si>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</si>
  <si>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</si>
  <si>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</si>
  <si>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</si>
  <si>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</si>
  <si>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</si>
  <si>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</si>
  <si>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</si>
  <si>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</si>
  <si>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</si>
  <si>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</si>
  <si>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</si>
  <si>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</si>
  <si>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</si>
  <si>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</si>
  <si>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</si>
  <si>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</si>
  <si>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</si>
  <si>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</si>
  <si>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</si>
  <si>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</si>
  <si>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</si>
  <si>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</si>
  <si>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</si>
  <si>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</si>
  <si>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</si>
  <si>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</si>
  <si>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</si>
  <si>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</si>
  <si>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</si>
  <si>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</si>
  <si>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</si>
  <si>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</si>
  <si>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</si>
  <si>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</si>
  <si>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</si>
  <si>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</si>
  <si>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</si>
  <si>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</si>
  <si>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</si>
  <si>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</si>
  <si>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</si>
  <si>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</si>
  <si>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</si>
  <si>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</si>
  <si>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</si>
  <si>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</si>
  <si>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</si>
  <si>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</si>
  <si>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</si>
  <si>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</si>
  <si>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</si>
  <si>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</si>
  <si>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</si>
  <si>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</si>
  <si>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</si>
  <si>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</si>
  <si>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</si>
  <si>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</si>
  <si>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</si>
  <si>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</si>
  <si>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</si>
  <si>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</si>
  <si>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</si>
  <si>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</si>
  <si>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</si>
  <si>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</si>
  <si>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</si>
  <si>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</si>
  <si>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</si>
  <si>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</si>
  <si>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</si>
  <si>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</si>
  <si>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</si>
  <si>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</si>
  <si>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</si>
  <si>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</si>
  <si>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</si>
  <si>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</si>
  <si>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</si>
  <si>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</si>
  <si>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</si>
  <si>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</si>
  <si>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</si>
  <si>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</si>
  <si>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</si>
  <si>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</si>
  <si>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</si>
  <si>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</si>
  <si>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</si>
  <si>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</si>
  <si>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</si>
  <si>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</si>
  <si>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</si>
  <si>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</si>
  <si>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</si>
  <si>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</si>
  <si>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</si>
  <si>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</si>
  <si>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</si>
  <si>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</si>
  <si>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</si>
  <si>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</si>
  <si>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</si>
  <si>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</si>
  <si>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</si>
  <si>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</si>
  <si>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</si>
  <si>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</si>
  <si>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</si>
  <si>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</si>
  <si>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</si>
  <si>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</si>
  <si>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</si>
  <si>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</si>
  <si>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</si>
  <si>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</si>
  <si>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</si>
  <si>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</si>
  <si>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</si>
  <si>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</si>
  <si>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</si>
  <si>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</si>
  <si>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</si>
  <si>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</si>
  <si>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</si>
  <si>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</si>
  <si>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</si>
  <si>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</si>
  <si>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</si>
  <si>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</si>
  <si>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</si>
  <si>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</si>
  <si>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</si>
  <si>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</si>
  <si>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</si>
  <si>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</si>
  <si>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</si>
  <si>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</si>
  <si>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</si>
  <si>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</si>
  <si>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</si>
  <si>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</si>
  <si>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</si>
  <si>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</si>
  <si>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</si>
  <si>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</si>
  <si>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</si>
  <si>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</si>
  <si>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</si>
  <si>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</si>
  <si>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</si>
  <si>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</si>
  <si>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</si>
  <si>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</si>
  <si>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</si>
  <si>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</si>
  <si>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</si>
  <si>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</si>
  <si>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</si>
  <si>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</si>
  <si>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</si>
  <si>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</si>
  <si>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</si>
  <si>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</si>
  <si>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</si>
  <si>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</si>
  <si>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</si>
  <si>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</si>
  <si>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</si>
  <si>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</si>
  <si>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</si>
  <si>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</si>
  <si>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</si>
  <si>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</si>
  <si>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</si>
  <si>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</si>
  <si>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</si>
  <si>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</si>
  <si>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</si>
  <si>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</si>
  <si>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</si>
  <si>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</si>
  <si>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</si>
  <si>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</si>
  <si>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</si>
  <si>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</si>
  <si>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</si>
  <si>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</si>
  <si>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</si>
  <si>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</si>
  <si>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</si>
  <si>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</si>
  <si>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</si>
  <si>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</si>
  <si>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</si>
  <si>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</si>
  <si>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</si>
  <si>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</si>
  <si>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</si>
  <si>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</si>
  <si>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</si>
  <si>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</si>
  <si>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</si>
  <si>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</si>
  <si>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</si>
  <si>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</si>
  <si>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</si>
  <si>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</si>
  <si>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</si>
  <si>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</si>
  <si>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</si>
  <si>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</si>
  <si>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</si>
  <si>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</si>
  <si>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</si>
  <si>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</si>
  <si>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</si>
  <si>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</si>
  <si>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</si>
  <si>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</si>
  <si>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</si>
  <si>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</si>
  <si>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</si>
  <si>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</si>
  <si>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</si>
  <si>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</si>
  <si>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</si>
  <si>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</si>
  <si>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</si>
  <si>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</si>
  <si>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</si>
  <si>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</si>
  <si>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</si>
  <si>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</si>
  <si>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</si>
  <si>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</si>
  <si>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</si>
  <si>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</si>
  <si>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</si>
  <si>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</si>
  <si>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</si>
  <si>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</si>
  <si>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</si>
  <si>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</si>
  <si>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</si>
  <si>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</si>
  <si>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</si>
  <si>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</si>
  <si>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</si>
  <si>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</si>
  <si>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</si>
  <si>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</si>
  <si>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</si>
  <si>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</si>
  <si>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</si>
  <si>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</si>
  <si>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</si>
  <si>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</si>
  <si>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</si>
  <si>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</si>
  <si>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</si>
  <si>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</si>
  <si>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</si>
  <si>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</si>
  <si>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</si>
  <si>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</si>
  <si>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</si>
  <si>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</si>
  <si>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</si>
  <si>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</si>
  <si>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</si>
  <si>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</si>
  <si>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</si>
  <si>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</si>
  <si>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</si>
  <si>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</si>
  <si>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</si>
  <si>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</si>
  <si>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</si>
  <si>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</si>
  <si>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</si>
  <si>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</si>
  <si>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</si>
  <si>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</si>
  <si>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</si>
  <si>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</si>
  <si>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</si>
  <si>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</si>
  <si>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</si>
  <si>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</si>
  <si>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</si>
  <si>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</si>
  <si>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</si>
  <si>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</si>
  <si>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</si>
  <si>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</si>
  <si>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</si>
  <si>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</si>
  <si>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</si>
  <si>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</si>
  <si>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</si>
  <si>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</si>
  <si>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</si>
  <si>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</si>
  <si>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</si>
  <si>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</si>
  <si>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</si>
  <si>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</si>
  <si>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</si>
  <si>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</si>
  <si>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</si>
  <si>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</si>
  <si>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</si>
  <si>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</si>
  <si>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</si>
  <si>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</si>
  <si>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</si>
  <si>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</si>
  <si>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</si>
  <si>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</si>
  <si>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</si>
  <si>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</si>
  <si>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</si>
  <si>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</si>
  <si>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</si>
  <si>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</si>
  <si>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</si>
  <si>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</si>
  <si>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</si>
  <si>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</si>
  <si>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</si>
  <si>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</si>
  <si>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</si>
  <si>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</si>
  <si>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</si>
  <si>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</si>
  <si>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</si>
  <si>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</si>
  <si>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</si>
  <si>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</si>
  <si>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</si>
  <si>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</si>
  <si>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</si>
  <si>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</si>
  <si>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</si>
  <si>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</si>
  <si>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</si>
  <si>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</si>
  <si>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</si>
  <si>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</si>
  <si>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</si>
  <si>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</si>
  <si>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</si>
  <si>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</si>
  <si>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</si>
  <si>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</si>
  <si>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</si>
  <si>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</si>
  <si>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</si>
  <si>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</si>
  <si>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</si>
  <si>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</si>
  <si>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</si>
  <si>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</si>
  <si>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</si>
  <si>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</si>
  <si>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</si>
  <si>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</si>
  <si>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</si>
  <si>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</si>
  <si>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</si>
  <si>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</si>
  <si>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</si>
  <si>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</si>
  <si>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</si>
  <si>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</si>
  <si>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</si>
  <si>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</si>
  <si>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</si>
  <si>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</si>
  <si>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</si>
  <si>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</si>
  <si>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</si>
  <si>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</si>
  <si>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</si>
  <si>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</si>
  <si>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</si>
  <si>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</si>
  <si>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</si>
  <si>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</si>
  <si>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</si>
  <si>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</si>
  <si>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</si>
  <si>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</si>
  <si>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</si>
  <si>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</si>
  <si>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</si>
  <si>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</si>
  <si>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</si>
  <si>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</si>
  <si>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</si>
  <si>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</si>
  <si>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</si>
  <si>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</si>
  <si>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</si>
  <si>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</si>
  <si>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</si>
  <si>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</si>
  <si>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</si>
  <si>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</si>
  <si>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</si>
  <si>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</si>
  <si>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</si>
  <si>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</si>
  <si>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</si>
  <si>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</si>
  <si>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</si>
  <si>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</si>
  <si>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</si>
  <si>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</si>
  <si>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</si>
  <si>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</si>
  <si>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</si>
  <si>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</si>
  <si>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</si>
  <si>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</si>
  <si>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</si>
  <si>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</si>
  <si>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</si>
  <si>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</si>
  <si>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</si>
  <si>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</si>
  <si>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</si>
  <si>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</si>
  <si>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</si>
  <si>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</si>
  <si>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</si>
  <si>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</si>
  <si>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</si>
  <si>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</si>
  <si>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</si>
  <si>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</si>
  <si>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</si>
  <si>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</si>
  <si>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</si>
  <si>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</si>
  <si>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</si>
  <si>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</si>
  <si>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</si>
  <si>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</si>
  <si>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</si>
  <si>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</si>
  <si>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</si>
  <si>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</si>
  <si>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</si>
  <si>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</si>
  <si>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</si>
  <si>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</si>
  <si>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</si>
  <si>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</si>
  <si>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</si>
  <si>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</si>
  <si>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</si>
  <si>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</si>
  <si>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</si>
  <si>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</si>
  <si>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</si>
  <si>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</si>
  <si>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</si>
  <si>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</si>
  <si>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</si>
  <si>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</si>
  <si>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</si>
  <si>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</si>
  <si>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</si>
  <si>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</si>
  <si>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</si>
  <si>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</si>
  <si>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</si>
  <si>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</si>
  <si>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</si>
  <si>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</si>
  <si>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</si>
  <si>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</si>
  <si>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</si>
  <si>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</si>
  <si>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</si>
  <si>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</si>
  <si>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</si>
  <si>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</si>
  <si>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</si>
  <si>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</si>
  <si>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</si>
  <si>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</si>
  <si>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</si>
  <si>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</si>
  <si>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</si>
  <si>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</si>
  <si>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</si>
  <si>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</si>
  <si>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</si>
  <si>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</si>
  <si>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</si>
  <si>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</si>
  <si>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</si>
  <si>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</si>
  <si>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</si>
  <si>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</si>
  <si>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</si>
  <si>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</si>
  <si>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</si>
  <si>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</si>
  <si>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</si>
  <si>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</si>
  <si>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</si>
  <si>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</si>
  <si>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</si>
  <si>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</si>
  <si>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</si>
  <si>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</si>
  <si>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</si>
  <si>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</si>
  <si>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</si>
  <si>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</si>
  <si>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</si>
  <si>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</si>
  <si>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</si>
  <si>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</si>
  <si>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</si>
  <si>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</si>
  <si>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</si>
  <si>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</si>
  <si>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</si>
  <si>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</si>
  <si>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</si>
  <si>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</si>
  <si>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</si>
  <si>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</si>
  <si>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</si>
  <si>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</si>
  <si>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</si>
  <si>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</si>
  <si>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</si>
  <si>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</si>
  <si>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</si>
  <si>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</si>
  <si>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</si>
  <si>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</si>
  <si>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</si>
  <si>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</si>
  <si>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</si>
  <si>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</si>
  <si>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</si>
  <si>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</si>
  <si>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</si>
  <si>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</si>
  <si>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</si>
  <si>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</si>
  <si>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</si>
  <si>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</si>
  <si>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</si>
  <si>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</si>
  <si>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</si>
  <si>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</si>
  <si>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</si>
  <si>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</si>
  <si>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</si>
  <si>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</si>
  <si>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</si>
  <si>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</si>
  <si>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</si>
  <si>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</si>
  <si>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</si>
  <si>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</si>
  <si>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</si>
  <si>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</si>
  <si>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</si>
  <si>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</si>
  <si>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</si>
  <si>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</si>
  <si>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</si>
  <si>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</si>
  <si>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</si>
  <si>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</si>
  <si>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</si>
  <si>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</si>
  <si>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</si>
  <si>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</si>
  <si>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</si>
  <si>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</si>
  <si>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</si>
  <si>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</si>
  <si>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</si>
  <si>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</si>
  <si>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</si>
  <si>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</si>
  <si>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</si>
  <si>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</si>
  <si>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</si>
  <si>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</si>
  <si>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</si>
  <si>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</si>
  <si>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</si>
  <si>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</si>
  <si>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</si>
  <si>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</si>
  <si>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</si>
  <si>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</si>
  <si>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</si>
  <si>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</si>
  <si>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</si>
  <si>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</si>
  <si>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</si>
  <si>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</si>
  <si>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</si>
  <si>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</si>
  <si>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</si>
  <si>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</si>
  <si>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</si>
  <si>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</si>
  <si>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</si>
  <si>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</si>
  <si>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</si>
  <si>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</si>
  <si>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</si>
  <si>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</si>
  <si>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</si>
  <si>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</si>
  <si>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</si>
  <si>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</si>
  <si>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</si>
  <si>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</si>
  <si>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</si>
  <si>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</si>
  <si>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</si>
  <si>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</si>
  <si>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</si>
  <si>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</si>
  <si>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</si>
  <si>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</si>
  <si>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</si>
  <si>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</si>
  <si>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</si>
  <si>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</si>
  <si>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</si>
  <si>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</si>
  <si>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</si>
  <si>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</si>
  <si>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</si>
  <si>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</si>
  <si>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</si>
  <si>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</si>
  <si>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</si>
  <si>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</si>
  <si>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</si>
  <si>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</si>
  <si>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</si>
  <si>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</si>
  <si>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</si>
  <si>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</si>
  <si>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</si>
  <si>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</si>
  <si>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</si>
  <si>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</si>
  <si>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</si>
  <si>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</si>
  <si>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</si>
  <si>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</si>
  <si>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</si>
  <si>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</si>
  <si>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</si>
  <si>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</si>
  <si>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</si>
  <si>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</si>
  <si>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</si>
  <si>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</si>
  <si>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</si>
  <si>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</si>
  <si>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</si>
  <si>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</si>
  <si>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</si>
  <si>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</si>
  <si>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</si>
  <si>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</si>
  <si>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</si>
  <si>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</si>
  <si>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</si>
  <si>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</si>
  <si>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</si>
  <si>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</si>
  <si>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</si>
  <si>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</si>
  <si>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</si>
  <si>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</si>
  <si>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</si>
  <si>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</si>
  <si>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</si>
  <si>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</si>
  <si>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</si>
  <si>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</si>
  <si>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</si>
  <si>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</si>
  <si>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</si>
  <si>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</si>
  <si>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</si>
  <si>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</si>
  <si>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</si>
  <si>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</si>
  <si>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</si>
  <si>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</si>
  <si>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</si>
  <si>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</si>
  <si>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</si>
  <si>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</si>
  <si>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</si>
  <si>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</si>
  <si>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</si>
  <si>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</si>
  <si>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</si>
  <si>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</si>
  <si>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</si>
  <si>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</si>
  <si>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</si>
  <si>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</si>
  <si>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</si>
  <si>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</si>
  <si>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</si>
  <si>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</si>
  <si>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</si>
  <si>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</si>
  <si>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</si>
  <si>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</si>
  <si>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</si>
  <si>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</si>
  <si>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</si>
  <si>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</si>
  <si>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</si>
  <si>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</si>
  <si>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</si>
  <si>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</si>
  <si>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</si>
  <si>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</si>
  <si>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</si>
  <si>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</si>
  <si>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</si>
  <si>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</si>
  <si>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</si>
  <si>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</si>
  <si>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</si>
  <si>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</si>
  <si>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</si>
  <si>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</si>
  <si>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</si>
  <si>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</si>
  <si>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</si>
  <si>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</si>
  <si>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</si>
  <si>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</si>
  <si>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</si>
  <si>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</si>
  <si>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</si>
  <si>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</si>
  <si>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</si>
  <si>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</si>
  <si>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</si>
  <si>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</si>
  <si>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</si>
  <si>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</si>
  <si>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</si>
  <si>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</si>
  <si>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</si>
  <si>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</si>
  <si>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</si>
  <si>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</si>
  <si>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</si>
  <si>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</si>
  <si>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</si>
  <si>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</si>
  <si>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</si>
  <si>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</si>
  <si>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</si>
  <si>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</si>
  <si>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</si>
  <si>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</si>
  <si>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</si>
  <si>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</si>
  <si>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</si>
  <si>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</si>
  <si>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</si>
  <si>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</si>
  <si>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</si>
  <si>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</si>
  <si>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</si>
  <si>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</si>
  <si>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</si>
  <si>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</si>
  <si>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</si>
  <si>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</si>
  <si>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</si>
  <si>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</si>
  <si>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</si>
  <si>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</si>
  <si>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</si>
  <si>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</si>
  <si>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</si>
  <si>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</si>
  <si>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</si>
  <si>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</si>
  <si>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</si>
  <si>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</si>
  <si>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</si>
  <si>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</si>
  <si>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</si>
  <si>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</si>
  <si>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</si>
  <si>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</si>
  <si>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</si>
  <si>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</si>
  <si>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</si>
  <si>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</si>
  <si>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</si>
  <si>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</si>
  <si>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</si>
  <si>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</si>
  <si>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</si>
  <si>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</si>
  <si>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</si>
  <si>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</si>
  <si>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</si>
  <si>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</si>
  <si>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</si>
  <si>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</si>
  <si>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</si>
  <si>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</si>
  <si>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</si>
  <si>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</si>
  <si>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</si>
  <si>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</si>
  <si>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</si>
  <si>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</si>
  <si>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</si>
  <si>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</si>
  <si>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</si>
  <si>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</si>
  <si>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</si>
  <si>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</si>
  <si>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</si>
  <si>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</si>
  <si>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</si>
  <si>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</si>
  <si>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</si>
  <si>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</si>
  <si>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</si>
  <si>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</si>
  <si>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</si>
  <si>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</si>
  <si>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</si>
  <si>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</si>
  <si>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</si>
  <si>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</si>
  <si>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</si>
  <si>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</si>
  <si>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</si>
  <si>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</si>
  <si>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</si>
  <si>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</si>
  <si>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</si>
  <si>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</si>
  <si>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</si>
  <si>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</si>
  <si>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</si>
  <si>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</si>
  <si>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</si>
  <si>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</si>
  <si>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</si>
  <si>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</si>
  <si>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</si>
  <si>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</si>
  <si>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</si>
  <si>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</si>
  <si>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</si>
  <si>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</si>
  <si>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</si>
  <si>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</si>
  <si>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</si>
  <si>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</si>
  <si>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</si>
  <si>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</si>
  <si>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</si>
  <si>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</si>
  <si>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</si>
  <si>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</si>
  <si>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</si>
  <si>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</si>
  <si>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</si>
  <si>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</si>
  <si>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</si>
  <si>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</si>
  <si>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</si>
  <si>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</si>
  <si>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</si>
  <si>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</si>
  <si>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</si>
  <si>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</si>
  <si>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</si>
  <si>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</si>
  <si>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</si>
  <si>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</si>
  <si>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</si>
  <si>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</si>
  <si>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</si>
  <si>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</si>
  <si>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</si>
  <si>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</si>
  <si>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</si>
  <si>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</si>
  <si>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</si>
  <si>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</si>
  <si>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</si>
  <si>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</si>
  <si>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</si>
  <si>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</si>
  <si>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</si>
  <si>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</si>
  <si>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</si>
  <si>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</si>
  <si>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</si>
  <si>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</si>
  <si>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</si>
  <si>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</si>
  <si>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</si>
  <si>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</si>
  <si>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</si>
  <si>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</si>
  <si>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</si>
  <si>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</si>
  <si>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</si>
  <si>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</si>
  <si>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</si>
  <si>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</si>
  <si>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</si>
  <si>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</si>
  <si>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</si>
  <si>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</si>
  <si>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</si>
  <si>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</si>
  <si>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</si>
  <si>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</si>
  <si>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</si>
  <si>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</si>
  <si>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</si>
  <si>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</si>
  <si>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</si>
  <si>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</si>
  <si>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</si>
  <si>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</si>
  <si>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</si>
  <si>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</si>
  <si>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</si>
  <si>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</si>
  <si>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</si>
  <si>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</si>
  <si>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</si>
  <si>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</si>
  <si>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</si>
  <si>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</si>
  <si>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</si>
  <si>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</si>
  <si>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</si>
  <si>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</si>
  <si>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</si>
  <si>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</si>
  <si>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</si>
  <si>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</si>
  <si>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</si>
  <si>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</si>
  <si>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</si>
  <si>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</si>
  <si>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</si>
  <si>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</si>
  <si>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</si>
  <si>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</si>
  <si>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</si>
  <si>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</si>
  <si>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</si>
  <si>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</si>
  <si>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</si>
  <si>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</si>
  <si>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</si>
  <si>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</si>
  <si>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</si>
  <si>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</si>
  <si>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</si>
  <si>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</si>
  <si>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</si>
  <si>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</si>
  <si>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</si>
  <si>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</si>
  <si>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</si>
  <si>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</si>
  <si>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</si>
  <si>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</si>
  <si>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</si>
  <si>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</si>
  <si>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</si>
  <si>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</si>
  <si>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</si>
  <si>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</si>
  <si>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</si>
  <si>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</si>
  <si>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</si>
  <si>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</si>
  <si>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</si>
  <si>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</si>
  <si>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</si>
  <si>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</si>
  <si>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</si>
  <si>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</si>
  <si>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</si>
  <si>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</si>
  <si>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</si>
  <si>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</si>
  <si>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</si>
  <si>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</si>
  <si>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</si>
  <si>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</si>
  <si>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</si>
  <si>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</si>
  <si>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</si>
  <si>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</si>
  <si>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</si>
  <si>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</si>
  <si>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</si>
  <si>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</si>
  <si>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</si>
  <si>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</si>
  <si>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</si>
  <si>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</si>
  <si>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</si>
  <si>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</si>
  <si>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</si>
  <si>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</si>
  <si>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</si>
  <si>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</si>
  <si>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</si>
  <si>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</si>
  <si>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</si>
  <si>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</si>
  <si>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</si>
  <si>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</si>
  <si>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</si>
  <si>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</si>
  <si>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</si>
  <si>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</si>
  <si>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</si>
  <si>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</si>
  <si>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</si>
  <si>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</si>
  <si>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</si>
  <si>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</si>
  <si>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</si>
  <si>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</si>
  <si>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</si>
  <si>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</si>
  <si>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</si>
  <si>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</si>
  <si>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</si>
  <si>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</si>
  <si>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</si>
  <si>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</si>
  <si>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</si>
  <si>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</si>
  <si>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</si>
  <si>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</si>
  <si>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</si>
  <si>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</si>
  <si>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</si>
  <si>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</si>
  <si>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</si>
  <si>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</si>
  <si>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</si>
  <si>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</si>
  <si>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</si>
  <si>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</si>
  <si>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</si>
  <si>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</si>
  <si>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</si>
  <si>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</si>
  <si>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</si>
  <si>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</si>
  <si>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</si>
  <si>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</si>
  <si>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</si>
  <si>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</si>
  <si>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</si>
  <si>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</si>
  <si>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</si>
  <si>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</si>
  <si>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</si>
  <si>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</si>
  <si>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</si>
  <si>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</si>
  <si>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</si>
  <si>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</si>
  <si>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</si>
  <si>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</si>
  <si>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</si>
  <si>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</si>
  <si>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</si>
  <si>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</si>
  <si>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</si>
  <si>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</si>
  <si>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</si>
  <si>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</si>
  <si>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</si>
  <si>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</si>
  <si>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</si>
  <si>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</si>
  <si>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</si>
  <si>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</si>
  <si>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</si>
  <si>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</si>
  <si>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</si>
  <si>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</si>
  <si>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</si>
  <si>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</si>
  <si>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</si>
  <si>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</si>
  <si>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</si>
  <si>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</si>
  <si>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</si>
  <si>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</si>
  <si>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</si>
  <si>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</si>
  <si>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</si>
  <si>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</si>
  <si>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</si>
  <si>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</si>
  <si>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</si>
  <si>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</si>
  <si>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</si>
  <si>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</si>
  <si>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</si>
  <si>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</si>
  <si>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</si>
  <si>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</si>
  <si>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</si>
  <si>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</si>
  <si>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</si>
  <si>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</si>
  <si>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</si>
  <si>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</si>
  <si>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</si>
  <si>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</si>
  <si>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</si>
  <si>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</si>
  <si>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</si>
  <si>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</si>
  <si>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</si>
  <si>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</si>
  <si>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</si>
  <si>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</si>
  <si>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</si>
  <si>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</si>
  <si>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</si>
  <si>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</si>
  <si>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</si>
  <si>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</si>
  <si>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</si>
  <si>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</si>
  <si>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</si>
  <si>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</si>
  <si>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</si>
  <si>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</si>
  <si>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</si>
  <si>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</si>
  <si>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</si>
  <si>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</si>
  <si>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</si>
  <si>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</si>
  <si>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</si>
  <si>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</si>
  <si>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</si>
  <si>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</si>
  <si>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</si>
  <si>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</si>
  <si>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</si>
  <si>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</si>
  <si>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</si>
  <si>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</si>
  <si>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</si>
  <si>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</si>
  <si>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</si>
  <si>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</si>
  <si>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</si>
  <si>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</si>
  <si>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</si>
  <si>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</si>
  <si>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</si>
  <si>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</si>
  <si>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</si>
  <si>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</si>
  <si>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</si>
  <si>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</si>
  <si>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</si>
  <si>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</si>
  <si>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</si>
  <si>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</si>
  <si>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</si>
  <si>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</si>
  <si>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</si>
  <si>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</si>
  <si>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</si>
  <si>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</si>
  <si>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</si>
  <si>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</si>
  <si>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</si>
  <si>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</si>
  <si>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</si>
  <si>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</si>
  <si>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</si>
  <si>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</si>
  <si>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</si>
  <si>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</si>
  <si>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</si>
  <si>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</si>
  <si>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</si>
  <si>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</si>
  <si>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</si>
  <si>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</si>
  <si>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</si>
  <si>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</si>
  <si>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</si>
  <si>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</si>
  <si>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</si>
  <si>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</si>
  <si>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</si>
  <si>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</si>
  <si>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</si>
  <si>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</si>
  <si>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</si>
  <si>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</si>
  <si>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</si>
  <si>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</si>
  <si>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</si>
  <si>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</si>
  <si>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</si>
  <si>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</si>
  <si>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</si>
  <si>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</si>
  <si>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</si>
  <si>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</si>
  <si>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</si>
  <si>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</si>
  <si>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</si>
  <si>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</si>
  <si>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</si>
  <si>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</si>
  <si>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</si>
  <si>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</si>
  <si>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</si>
  <si>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</si>
  <si>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</si>
  <si>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</si>
  <si>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</si>
  <si>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</si>
  <si>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</si>
  <si>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</si>
  <si>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</si>
  <si>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</si>
  <si>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</si>
  <si>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</si>
  <si>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</si>
  <si>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</si>
  <si>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</si>
  <si>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</si>
  <si>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</si>
  <si>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</si>
  <si>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</si>
  <si>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</si>
  <si>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</si>
  <si>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</si>
  <si>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</si>
  <si>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</si>
  <si>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</si>
  <si>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</si>
  <si>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</si>
  <si>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</si>
  <si>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</si>
  <si>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</si>
  <si>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</si>
  <si>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</si>
  <si>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</si>
  <si>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</si>
  <si>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</si>
  <si>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</si>
  <si>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</si>
  <si>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</si>
  <si>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</si>
  <si>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</si>
  <si>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</si>
  <si>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</si>
  <si>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</si>
  <si>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</si>
  <si>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</si>
  <si>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</si>
  <si>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</si>
  <si>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</si>
  <si>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</si>
  <si>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</si>
  <si>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</si>
  <si>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</si>
  <si>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</si>
  <si>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</si>
  <si>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</si>
  <si>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</si>
  <si>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</si>
  <si>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</si>
  <si>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</si>
  <si>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</si>
  <si>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</si>
  <si>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</si>
  <si>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</si>
  <si>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</si>
  <si>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</si>
  <si>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</si>
  <si>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</si>
  <si>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</si>
  <si>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</si>
  <si>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</si>
  <si>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</si>
  <si>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</si>
  <si>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</si>
  <si>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</si>
  <si>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</si>
  <si>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</si>
  <si>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</si>
  <si>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</si>
  <si>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</si>
  <si>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</si>
  <si>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</si>
  <si>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</si>
  <si>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</si>
  <si>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</si>
  <si>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</si>
  <si>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</si>
  <si>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</si>
  <si>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</si>
  <si>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</si>
  <si>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</si>
  <si>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</si>
  <si>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</si>
  <si>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</si>
  <si>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</si>
  <si>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</si>
  <si>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</si>
  <si>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</si>
  <si>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</si>
  <si>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</si>
  <si>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</si>
  <si>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</si>
  <si>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</si>
  <si>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</si>
  <si>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</si>
  <si>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</si>
  <si>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</si>
  <si>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</si>
  <si>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</si>
  <si>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</si>
  <si>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</si>
  <si>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</si>
  <si>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</si>
  <si>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</si>
  <si>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</si>
  <si>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</si>
  <si>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</si>
  <si>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</si>
  <si>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</si>
  <si>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</si>
  <si>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</si>
  <si>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</si>
  <si>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</si>
  <si>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</si>
  <si>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</si>
  <si>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</si>
  <si>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</si>
  <si>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</si>
  <si>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</si>
  <si>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</si>
  <si>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</si>
  <si>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</si>
  <si>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</si>
  <si>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</si>
  <si>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</si>
  <si>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</si>
  <si>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</si>
  <si>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</si>
  <si>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</si>
  <si>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</si>
  <si>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</si>
  <si>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</si>
  <si>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</si>
  <si>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</si>
  <si>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</si>
  <si>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</si>
  <si>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</si>
  <si>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</si>
  <si>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</si>
  <si>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</si>
  <si>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</si>
  <si>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</si>
  <si>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</si>
  <si>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</si>
  <si>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</si>
  <si>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</si>
  <si>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</si>
  <si>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</si>
  <si>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</si>
  <si>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</si>
  <si>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</si>
  <si>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</si>
  <si>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</si>
  <si>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</si>
  <si>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</si>
  <si>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</si>
  <si>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</si>
  <si>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</si>
  <si>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</si>
  <si>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</si>
  <si>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</si>
  <si>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</si>
  <si>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</si>
  <si>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</si>
  <si>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</si>
  <si>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</si>
  <si>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</si>
  <si>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</si>
  <si>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</si>
  <si>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</si>
  <si>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</si>
  <si>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</si>
  <si>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</si>
  <si>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</si>
  <si>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</si>
  <si>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</si>
  <si>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</si>
  <si>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</si>
  <si>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</si>
  <si>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</si>
  <si>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</si>
  <si>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</si>
  <si>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</si>
  <si>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</si>
  <si>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</si>
  <si>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</si>
  <si>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</si>
  <si>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</si>
  <si>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</si>
  <si>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</si>
  <si>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</si>
  <si>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</si>
  <si>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</si>
  <si>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</si>
  <si>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</si>
  <si>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</si>
  <si>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</si>
  <si>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</si>
  <si>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</si>
  <si>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</si>
  <si>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</si>
  <si>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</si>
  <si>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</si>
  <si>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</si>
  <si>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</si>
  <si>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</si>
  <si>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</si>
  <si>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</si>
  <si>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</si>
  <si>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</si>
  <si>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</si>
  <si>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</si>
  <si>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</si>
  <si>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</si>
  <si>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</si>
  <si>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</si>
  <si>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</si>
  <si>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</si>
  <si>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</si>
  <si>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</si>
  <si>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</si>
  <si>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</si>
  <si>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</si>
  <si>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</si>
  <si>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</si>
  <si>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</si>
  <si>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</si>
  <si>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</si>
  <si>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</si>
  <si>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</si>
  <si>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</si>
  <si>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</si>
  <si>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</si>
  <si>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</si>
  <si>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</si>
  <si>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</si>
  <si>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</si>
  <si>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</si>
  <si>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</si>
  <si>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</si>
  <si>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</si>
  <si>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</si>
  <si>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</si>
  <si>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</si>
  <si>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</si>
  <si>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</si>
  <si>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</si>
  <si>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</si>
  <si>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</si>
  <si>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</si>
  <si>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</si>
  <si>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</si>
  <si>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</si>
  <si>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</si>
  <si>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</si>
  <si>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</si>
  <si>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</si>
  <si>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</si>
  <si>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</si>
  <si>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</si>
  <si>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</si>
  <si>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</si>
  <si>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</si>
  <si>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</si>
  <si>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</si>
  <si>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</si>
  <si>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</si>
  <si>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</si>
  <si>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</si>
  <si>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</si>
  <si>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</si>
  <si>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</si>
  <si>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</si>
  <si>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</si>
  <si>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</si>
  <si>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</si>
  <si>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</si>
  <si>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</si>
  <si>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</si>
  <si>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</si>
  <si>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</si>
  <si>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</si>
  <si>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</si>
  <si>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</si>
  <si>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</si>
  <si>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</si>
  <si>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</si>
  <si>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</si>
  <si>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</si>
  <si>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</si>
  <si>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</si>
  <si>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</si>
  <si>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</si>
  <si>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</si>
  <si>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</si>
  <si>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</si>
  <si>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</si>
  <si>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</si>
  <si>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</si>
  <si>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</si>
  <si>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</si>
  <si>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</si>
  <si>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</si>
  <si>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</si>
  <si>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</si>
  <si>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</si>
  <si>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</si>
  <si>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</si>
  <si>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</si>
  <si>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</si>
  <si>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</si>
  <si>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</si>
  <si>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</si>
  <si>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</si>
  <si>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</si>
  <si>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</si>
  <si>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</si>
  <si>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</si>
  <si>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</si>
  <si>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</si>
  <si>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</si>
  <si>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</si>
  <si>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</si>
  <si>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</si>
  <si>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</si>
  <si>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</si>
  <si>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</si>
  <si>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</si>
  <si>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</si>
  <si>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</si>
  <si>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</si>
  <si>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</si>
  <si>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</si>
  <si>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</si>
  <si>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</si>
  <si>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</si>
  <si>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</si>
  <si>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</si>
  <si>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</si>
  <si>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</si>
  <si>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</si>
  <si>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</si>
  <si>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</si>
  <si>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</si>
  <si>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</si>
  <si>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</si>
  <si>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</si>
  <si>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</si>
  <si>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</si>
  <si>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</si>
  <si>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</si>
  <si>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</si>
  <si>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</si>
  <si>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</si>
  <si>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</si>
  <si>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</si>
  <si>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</si>
  <si>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</si>
  <si>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</si>
  <si>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</si>
  <si>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</si>
  <si>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</si>
  <si>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</si>
  <si>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</si>
  <si>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</si>
  <si>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</si>
  <si>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</si>
  <si>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</si>
  <si>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</si>
  <si>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</si>
  <si>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</si>
  <si>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</si>
  <si>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</si>
  <si>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</si>
  <si>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</si>
  <si>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</si>
  <si>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</si>
  <si>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</si>
  <si>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</si>
  <si>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</si>
  <si>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</si>
  <si>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</si>
  <si>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</si>
  <si>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</si>
  <si>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</si>
  <si>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</si>
  <si>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</si>
  <si>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</si>
  <si>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</si>
  <si>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</si>
  <si>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</si>
  <si>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</si>
  <si>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</si>
  <si>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</si>
  <si>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</si>
  <si>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</si>
  <si>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</si>
  <si>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</si>
  <si>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</si>
  <si>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</si>
  <si>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</si>
  <si>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</si>
  <si>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</si>
  <si>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</si>
  <si>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</si>
  <si>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</si>
  <si>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</si>
  <si>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</si>
  <si>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</si>
  <si>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</si>
  <si>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</si>
  <si>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</si>
  <si>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</si>
  <si>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</si>
  <si>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</si>
  <si>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</si>
  <si>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</si>
  <si>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</si>
  <si>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</si>
  <si>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</si>
  <si>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</si>
  <si>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</si>
  <si>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</si>
  <si>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</si>
  <si>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</si>
  <si>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</si>
  <si>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</si>
  <si>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</si>
  <si>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</si>
  <si>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</si>
  <si>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</si>
  <si>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</si>
  <si>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</si>
  <si>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</si>
  <si>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</si>
  <si>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</si>
  <si>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</si>
  <si>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</si>
  <si>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</si>
  <si>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</si>
  <si>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</si>
  <si>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</si>
  <si>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</si>
  <si>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</si>
  <si>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</si>
  <si>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</si>
  <si>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</si>
  <si>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</si>
  <si>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</si>
  <si>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</si>
  <si>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</si>
  <si>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</si>
  <si>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</si>
  <si>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</si>
  <si>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</si>
  <si>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</si>
  <si>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</si>
  <si>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</si>
  <si>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</si>
  <si>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</si>
  <si>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</si>
  <si>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</si>
  <si>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</si>
  <si>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</si>
  <si>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</si>
  <si>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</si>
  <si>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</si>
  <si>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</si>
  <si>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</si>
  <si>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</si>
  <si>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</si>
  <si>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</si>
  <si>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</si>
  <si>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</si>
  <si>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</si>
  <si>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</si>
  <si>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</si>
  <si>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</si>
  <si>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</si>
  <si>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</si>
  <si>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</si>
  <si>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</si>
  <si>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</si>
  <si>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</si>
  <si>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</si>
  <si>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</si>
  <si>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</si>
  <si>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</si>
  <si>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</si>
  <si>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</si>
  <si>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</si>
  <si>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</si>
  <si>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</si>
  <si>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</si>
  <si>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</si>
  <si>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</si>
  <si>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</si>
  <si>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</si>
  <si>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</si>
  <si>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</si>
  <si>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</si>
  <si>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</si>
  <si>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</si>
  <si>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</si>
  <si>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</si>
  <si>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</si>
  <si>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</si>
  <si>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</si>
  <si>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</si>
  <si>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</si>
  <si>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</si>
  <si>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</si>
  <si>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</si>
  <si>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</si>
  <si>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</si>
  <si>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</si>
  <si>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</si>
  <si>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</si>
  <si>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</si>
  <si>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</si>
  <si>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</si>
  <si>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</si>
  <si>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</si>
  <si>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</si>
  <si>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</si>
  <si>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</si>
  <si>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</si>
  <si>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</si>
  <si>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</si>
  <si>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</si>
  <si>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</si>
  <si>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</si>
  <si>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</si>
  <si>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</si>
  <si>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</si>
  <si>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</si>
  <si>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</si>
  <si>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</si>
  <si>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</si>
  <si>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</si>
  <si>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</si>
  <si>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</si>
  <si>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</si>
  <si>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</si>
  <si>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</si>
  <si>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</si>
  <si>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</si>
  <si>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</si>
  <si>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</si>
  <si>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</si>
  <si>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</si>
  <si>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</si>
  <si>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</si>
  <si>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</si>
  <si>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</si>
  <si>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</si>
  <si>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</si>
  <si>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</si>
  <si>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</si>
  <si>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</si>
  <si>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</si>
  <si>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</si>
  <si>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</si>
  <si>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</si>
  <si>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</si>
  <si>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</si>
  <si>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</si>
  <si>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</si>
  <si>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</si>
  <si>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</si>
  <si>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</si>
  <si>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</si>
  <si>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</si>
  <si>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</si>
  <si>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</si>
  <si>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</si>
  <si>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</si>
  <si>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</si>
  <si>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</si>
  <si>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</si>
  <si>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</si>
  <si>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</si>
  <si>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</si>
  <si>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</si>
  <si>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</si>
  <si>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</si>
  <si>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</si>
  <si>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</si>
  <si>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</si>
  <si>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</si>
  <si>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</si>
  <si>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</si>
  <si>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</si>
  <si>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</si>
  <si>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</si>
  <si>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</si>
  <si>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</si>
  <si>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</si>
  <si>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</si>
  <si>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</si>
  <si>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</si>
  <si>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</si>
  <si>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</si>
  <si>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</si>
  <si>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</si>
  <si>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</si>
  <si>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</si>
  <si>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</si>
  <si>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</si>
  <si>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</si>
  <si>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</si>
  <si>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</si>
  <si>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</si>
  <si>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</si>
  <si>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</si>
  <si>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</si>
  <si>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</si>
  <si>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</si>
  <si>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</si>
  <si>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</si>
  <si>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</si>
  <si>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</si>
  <si>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</si>
  <si>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</si>
  <si>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</si>
  <si>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</si>
  <si>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</si>
  <si>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</si>
  <si>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</si>
  <si>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</si>
  <si>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</si>
  <si>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</si>
  <si>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</si>
  <si>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</si>
  <si>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</si>
  <si>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</si>
  <si>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</si>
  <si>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</si>
  <si>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</si>
  <si>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</si>
  <si>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</si>
  <si>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</si>
  <si>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</si>
  <si>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</si>
  <si>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</si>
  <si>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</si>
  <si>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</si>
  <si>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</si>
  <si>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</si>
  <si>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</si>
  <si>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</si>
  <si>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</si>
  <si>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</si>
  <si>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</si>
  <si>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</si>
  <si>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</si>
  <si>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</si>
  <si>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</si>
  <si>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</si>
  <si>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</si>
  <si>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</si>
  <si>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</si>
  <si>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</si>
  <si>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</si>
  <si>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</si>
  <si>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</si>
  <si>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</si>
  <si>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</si>
  <si>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</si>
  <si>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</si>
  <si>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</si>
  <si>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</si>
  <si>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</si>
  <si>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</si>
  <si>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</si>
  <si>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</si>
  <si>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</si>
  <si>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</si>
  <si>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</si>
  <si>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</si>
  <si>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</si>
  <si>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</si>
  <si>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</si>
  <si>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</si>
  <si>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</si>
  <si>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</si>
  <si>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</si>
  <si>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</si>
  <si>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</si>
  <si>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</si>
  <si>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</si>
  <si>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</si>
  <si>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</si>
  <si>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</si>
  <si>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</si>
  <si>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</si>
  <si>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</si>
  <si>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</si>
  <si>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</si>
  <si>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</si>
  <si>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</si>
  <si>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</si>
  <si>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</si>
  <si>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</si>
  <si>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</si>
  <si>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</si>
  <si>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</si>
  <si>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</si>
  <si>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</si>
  <si>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</si>
  <si>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</si>
  <si>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</si>
  <si>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</si>
  <si>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</si>
  <si>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</si>
  <si>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</si>
  <si>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</si>
  <si>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</si>
  <si>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</si>
  <si>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</si>
  <si>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</si>
  <si>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</si>
  <si>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</si>
  <si>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</si>
  <si>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</si>
  <si>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</si>
  <si>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</si>
  <si>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</si>
  <si>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</si>
  <si>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</si>
  <si>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</si>
  <si>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</si>
  <si>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</si>
  <si>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</si>
  <si>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</si>
  <si>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</si>
  <si>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</si>
  <si>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</si>
  <si>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</si>
  <si>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</si>
  <si>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</si>
  <si>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</si>
  <si>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</si>
  <si>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</si>
  <si>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</si>
  <si>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</si>
  <si>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</si>
  <si>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</si>
  <si>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</si>
  <si>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</si>
  <si>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</si>
  <si>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</si>
  <si>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</si>
  <si>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</si>
  <si>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</si>
  <si>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</si>
  <si>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</si>
  <si>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</si>
  <si>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</si>
  <si>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</si>
  <si>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</si>
  <si>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</si>
  <si>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</si>
  <si>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</si>
  <si>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</si>
  <si>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</si>
  <si>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</si>
  <si>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</si>
  <si>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</si>
  <si>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</si>
  <si>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</si>
  <si>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</si>
  <si>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</si>
  <si>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</si>
  <si>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</si>
  <si>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</si>
  <si>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</si>
  <si>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</si>
  <si>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</si>
  <si>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</si>
  <si>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</si>
  <si>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</si>
  <si>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</si>
  <si>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</si>
  <si>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</si>
  <si>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</si>
  <si>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</si>
  <si>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</si>
  <si>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</si>
  <si>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</si>
  <si>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</si>
  <si>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</si>
  <si>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</si>
  <si>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</si>
  <si>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</si>
  <si>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</si>
  <si>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</si>
  <si>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</si>
  <si>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</si>
  <si>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</si>
  <si>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</si>
  <si>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</si>
  <si>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</si>
  <si>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</si>
  <si>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</si>
  <si>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</si>
  <si>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</si>
  <si>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</si>
  <si>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</si>
  <si>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</si>
  <si>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</si>
  <si>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</si>
  <si>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</si>
  <si>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</si>
  <si>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</si>
  <si>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</si>
  <si>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</si>
  <si>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</si>
  <si>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</si>
  <si>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</si>
  <si>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</si>
  <si>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</si>
  <si>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</si>
  <si>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</si>
  <si>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</si>
  <si>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</si>
  <si>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</si>
  <si>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</si>
  <si>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</si>
  <si>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</si>
  <si>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</si>
  <si>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</si>
  <si>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</si>
  <si>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</si>
  <si>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</si>
  <si>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</si>
  <si>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</si>
  <si>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</si>
  <si>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</si>
  <si>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</si>
  <si>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</si>
  <si>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</si>
  <si>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</si>
  <si>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</si>
  <si>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</si>
  <si>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</si>
  <si>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</si>
  <si>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</si>
  <si>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</si>
  <si>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</si>
  <si>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</si>
  <si>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</si>
  <si>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</si>
  <si>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</si>
  <si>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</si>
  <si>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</si>
  <si>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</si>
  <si>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</si>
  <si>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</si>
  <si>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</si>
  <si>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</si>
  <si>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</si>
  <si>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</si>
  <si>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</si>
  <si>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</si>
  <si>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</si>
  <si>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</si>
  <si>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</si>
  <si>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</si>
  <si>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</si>
  <si>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</si>
  <si>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</si>
  <si>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</si>
  <si>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</si>
  <si>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</si>
  <si>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</si>
  <si>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</si>
  <si>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</si>
  <si>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</si>
  <si>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</si>
  <si>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</si>
  <si>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</si>
  <si>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</si>
  <si>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</si>
  <si>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</si>
  <si>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</si>
  <si>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</si>
  <si>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</si>
  <si>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</si>
  <si>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</si>
  <si>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</si>
  <si>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</si>
  <si>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</si>
  <si>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</si>
  <si>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</si>
  <si>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</si>
  <si>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</si>
  <si>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</si>
  <si>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</si>
  <si>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</si>
  <si>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</si>
  <si>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</si>
  <si>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</si>
  <si>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</si>
  <si>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</si>
  <si>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</si>
  <si>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</si>
  <si>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</si>
  <si>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</si>
  <si>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</si>
  <si>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</si>
  <si>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</si>
  <si>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</si>
  <si>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</si>
  <si>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</si>
  <si>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</si>
  <si>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</si>
  <si>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</si>
  <si>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</si>
  <si>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</si>
  <si>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</si>
  <si>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</si>
  <si>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</si>
  <si>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</si>
  <si>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</si>
  <si>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</si>
  <si>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</si>
  <si>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</si>
  <si>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</si>
  <si>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</si>
  <si>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</si>
  <si>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</si>
  <si>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</si>
  <si>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</si>
  <si>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</si>
  <si>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</si>
  <si>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</si>
  <si>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</si>
  <si>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</si>
  <si>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</si>
  <si>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</si>
  <si>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</si>
  <si>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</si>
  <si>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</si>
  <si>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</si>
  <si>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</si>
  <si>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</si>
  <si>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</si>
  <si>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</si>
  <si>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</si>
  <si>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</si>
  <si>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</si>
  <si>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</si>
  <si>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</si>
  <si>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</si>
  <si>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</si>
  <si>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</si>
  <si>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</si>
  <si>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</si>
  <si>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</si>
  <si>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</si>
  <si>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</si>
  <si>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</si>
  <si>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</si>
  <si>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</si>
  <si>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</si>
  <si>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</si>
  <si>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</si>
  <si>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</si>
  <si>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</si>
  <si>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</si>
  <si>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</si>
  <si>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</si>
  <si>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</si>
  <si>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</si>
  <si>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</si>
  <si>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</si>
  <si>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</si>
  <si>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</si>
  <si>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</si>
  <si>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</si>
  <si>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</si>
  <si>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</si>
  <si>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</si>
  <si>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</si>
  <si>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</si>
  <si>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</si>
  <si>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</si>
  <si>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</si>
  <si>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</si>
  <si>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</si>
  <si>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</si>
  <si>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</si>
  <si>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</si>
  <si>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</si>
  <si>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</si>
  <si>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</si>
  <si>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</si>
  <si>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</si>
  <si>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</si>
  <si>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</si>
  <si>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</si>
  <si>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</si>
  <si>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</si>
  <si>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</si>
  <si>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</si>
  <si>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</si>
  <si>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</si>
  <si>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</si>
  <si>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</si>
  <si>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</si>
  <si>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</si>
  <si>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</si>
  <si>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</si>
  <si>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</si>
  <si>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</si>
  <si>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</si>
  <si>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</si>
  <si>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</si>
  <si>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</si>
  <si>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</si>
  <si>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</si>
  <si>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</si>
  <si>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</si>
  <si>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</si>
  <si>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</si>
  <si>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</si>
  <si>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</si>
  <si>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</si>
  <si>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</si>
  <si>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</si>
  <si>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</si>
  <si>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</si>
  <si>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</si>
  <si>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</si>
  <si>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</si>
  <si>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</si>
  <si>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</si>
  <si>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</si>
  <si>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</si>
  <si>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</si>
  <si>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</si>
  <si>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</si>
  <si>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</si>
  <si>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</si>
  <si>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</si>
  <si>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</si>
  <si>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</si>
  <si>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</si>
  <si>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</si>
  <si>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</si>
  <si>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</si>
  <si>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</si>
  <si>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</si>
  <si>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</si>
  <si>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</si>
  <si>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</si>
  <si>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</si>
  <si>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</si>
  <si>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</si>
  <si>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</si>
  <si>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</si>
  <si>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</si>
  <si>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</si>
  <si>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</si>
  <si>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</si>
  <si>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</si>
  <si>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</si>
  <si>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</si>
  <si>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</si>
  <si>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</si>
  <si>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</si>
  <si>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</si>
  <si>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</si>
  <si>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</si>
  <si>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</si>
  <si>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</si>
  <si>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</si>
  <si>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</si>
  <si>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</si>
  <si>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</si>
  <si>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</si>
  <si>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</si>
  <si>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</si>
  <si>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</si>
  <si>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</si>
  <si>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</si>
  <si>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</si>
  <si>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</si>
  <si>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</si>
  <si>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</si>
  <si>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</si>
  <si>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</si>
  <si>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</si>
  <si>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</si>
  <si>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</si>
  <si>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</si>
  <si>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</si>
  <si>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</si>
  <si>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</si>
  <si>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</si>
  <si>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</si>
  <si>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</si>
  <si>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</si>
  <si>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</si>
  <si>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</si>
  <si>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</si>
  <si>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</si>
  <si>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</si>
  <si>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</si>
  <si>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</si>
  <si>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</si>
  <si>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</si>
  <si>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</si>
  <si>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</si>
  <si>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</si>
  <si>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</si>
  <si>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</si>
  <si>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</si>
  <si>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</si>
  <si>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</si>
  <si>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</si>
  <si>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</si>
  <si>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</si>
  <si>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</si>
  <si>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</si>
  <si>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</si>
  <si>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</si>
  <si>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</si>
  <si>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</si>
  <si>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</si>
  <si>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</si>
  <si>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</si>
  <si>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</si>
  <si>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</si>
  <si>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</si>
  <si>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</si>
  <si>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</si>
  <si>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</si>
  <si>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</si>
  <si>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</si>
  <si>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</si>
  <si>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</si>
  <si>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</si>
  <si>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</si>
  <si>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</si>
  <si>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</si>
  <si>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</si>
  <si>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</si>
  <si>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</si>
  <si>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</si>
  <si>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</si>
  <si>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</si>
  <si>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</si>
  <si>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</si>
  <si>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</si>
  <si>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</si>
  <si>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</si>
  <si>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</si>
  <si>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</si>
  <si>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</si>
  <si>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</si>
  <si>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</si>
  <si>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</si>
  <si>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</si>
  <si>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</si>
  <si>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</si>
  <si>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</si>
  <si>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</si>
  <si>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</si>
  <si>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</si>
  <si>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</si>
  <si>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</si>
  <si>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</si>
  <si>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</si>
  <si>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</si>
  <si>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</si>
  <si>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</si>
  <si>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</si>
  <si>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</si>
  <si>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</si>
  <si>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</si>
  <si>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</si>
  <si>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</si>
  <si>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</si>
  <si>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</si>
  <si>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</si>
  <si>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</si>
  <si>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</si>
  <si>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</si>
  <si>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</si>
  <si>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</si>
  <si>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</si>
  <si>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</si>
  <si>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</si>
  <si>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</si>
  <si>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</si>
  <si>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</si>
  <si>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</si>
  <si>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</si>
  <si>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</si>
  <si>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</si>
  <si>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</si>
  <si>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</si>
  <si>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</si>
  <si>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</si>
  <si>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</si>
  <si>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</si>
  <si>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</si>
  <si>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</si>
  <si>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</si>
  <si>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</si>
  <si>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</si>
  <si>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</si>
  <si>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</si>
  <si>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</si>
  <si>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</si>
  <si>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</si>
  <si>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</si>
  <si>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</si>
  <si>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</si>
  <si>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</si>
  <si>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</si>
  <si>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</si>
  <si>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</si>
  <si>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</si>
  <si>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</si>
  <si>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</si>
  <si>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</si>
  <si>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</si>
  <si>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</si>
  <si>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</si>
  <si>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</si>
  <si>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</si>
  <si>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</si>
  <si>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</si>
  <si>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</si>
  <si>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</si>
  <si>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</si>
  <si>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</si>
  <si>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</si>
  <si>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</si>
  <si>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</si>
  <si>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</si>
  <si>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</si>
  <si>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</si>
  <si>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</si>
  <si>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</si>
  <si>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</si>
  <si>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</si>
  <si>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</si>
  <si>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</si>
  <si>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</si>
  <si>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</si>
  <si>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</si>
  <si>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</si>
  <si>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</si>
  <si>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</si>
  <si>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</si>
  <si>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</si>
  <si>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</si>
  <si>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</si>
  <si>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</si>
  <si>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</si>
  <si>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</si>
  <si>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</si>
  <si>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</si>
  <si>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</si>
  <si>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</si>
  <si>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</si>
  <si>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</si>
  <si>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</si>
  <si>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</si>
  <si>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</si>
  <si>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</si>
  <si>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</si>
  <si>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</si>
  <si>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</si>
  <si>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</si>
  <si>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</si>
  <si>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</si>
  <si>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</si>
  <si>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</si>
  <si>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</si>
  <si>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</si>
  <si>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</si>
  <si>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</si>
  <si>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</si>
  <si>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</si>
  <si>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</si>
  <si>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</si>
  <si>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</si>
  <si>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</si>
  <si>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</si>
  <si>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</si>
  <si>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</si>
  <si>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</si>
  <si>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</si>
  <si>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</si>
  <si>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</si>
  <si>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</si>
  <si>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</si>
  <si>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</si>
  <si>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</si>
  <si>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</si>
  <si>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</si>
  <si>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</si>
  <si>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</si>
  <si>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</si>
  <si>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</si>
  <si>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</si>
  <si>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</si>
  <si>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</si>
  <si>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</si>
  <si>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</si>
  <si>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</si>
  <si>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</si>
  <si>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</si>
  <si>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</si>
  <si>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</si>
  <si>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</si>
  <si>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</si>
  <si>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</si>
  <si>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</si>
  <si>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</si>
  <si>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</si>
  <si>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</si>
  <si>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</si>
  <si>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</si>
  <si>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</si>
  <si>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</si>
  <si>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</si>
  <si>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</si>
  <si>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</si>
  <si>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</si>
  <si>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</si>
  <si>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</si>
  <si>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</si>
  <si>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</si>
  <si>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</si>
  <si>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</si>
  <si>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</si>
  <si>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</si>
  <si>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</si>
  <si>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</si>
  <si>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</si>
  <si>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</si>
  <si>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</si>
  <si>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</si>
  <si>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</si>
  <si>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</si>
  <si>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</si>
  <si>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</si>
  <si>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</si>
  <si>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</si>
  <si>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</si>
  <si>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</si>
  <si>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</si>
  <si>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</si>
  <si>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</si>
  <si>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</si>
  <si>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</si>
  <si>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</si>
  <si>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</si>
  <si>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</si>
  <si>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</si>
  <si>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</si>
  <si>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</si>
  <si>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</si>
  <si>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</si>
  <si>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</si>
  <si>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</si>
  <si>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</si>
  <si>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</si>
  <si>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</si>
  <si>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</si>
  <si>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</si>
  <si>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</si>
  <si>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</si>
  <si>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</si>
  <si>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</si>
  <si>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</si>
  <si>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</si>
  <si>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</si>
  <si>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</si>
  <si>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</si>
  <si>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</si>
  <si>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</si>
  <si>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</si>
  <si>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</si>
  <si>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</si>
  <si>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</si>
  <si>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</si>
  <si>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</si>
  <si>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</si>
  <si>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</si>
  <si>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</si>
  <si>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</si>
  <si>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</si>
  <si>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</si>
  <si>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</si>
  <si>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</si>
  <si>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</si>
  <si>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</si>
  <si>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</si>
  <si>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</si>
  <si>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</si>
  <si>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</si>
  <si>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</si>
  <si>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</si>
  <si>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</si>
  <si>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</si>
  <si>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</si>
  <si>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</si>
  <si>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</si>
  <si>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</si>
  <si>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</si>
  <si>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</si>
  <si>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</si>
  <si>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</si>
  <si>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</si>
  <si>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</si>
  <si>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</si>
  <si>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</si>
  <si>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</si>
  <si>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</si>
  <si>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</si>
  <si>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</si>
  <si>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</si>
  <si>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</si>
  <si>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</si>
  <si>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</si>
  <si>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</si>
  <si>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</si>
  <si>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</si>
  <si>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</si>
  <si>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</si>
  <si>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</si>
  <si>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</si>
  <si>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</si>
  <si>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</si>
  <si>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</si>
  <si>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</si>
  <si>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</si>
  <si>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</si>
  <si>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</si>
  <si>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</si>
  <si>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</si>
  <si>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</si>
  <si>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</si>
  <si>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</si>
  <si>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</si>
  <si>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</si>
  <si>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</si>
  <si>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</si>
  <si>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</si>
  <si>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</si>
  <si>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</si>
  <si>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</si>
  <si>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</si>
  <si>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</si>
  <si>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</si>
  <si>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</si>
  <si>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</si>
  <si>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</si>
  <si>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</si>
  <si>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</si>
  <si>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</si>
  <si>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</si>
  <si>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</si>
  <si>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</si>
  <si>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</si>
  <si>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</si>
  <si>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</si>
  <si>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</si>
  <si>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</si>
  <si>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</si>
  <si>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</si>
  <si>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</si>
  <si>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</si>
  <si>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</si>
  <si>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</si>
  <si>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</si>
  <si>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</si>
  <si>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</si>
  <si>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</si>
  <si>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</si>
  <si>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</si>
  <si>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</si>
  <si>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</si>
  <si>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</si>
  <si>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</si>
  <si>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</si>
  <si>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</si>
  <si>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</si>
  <si>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</si>
  <si>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</si>
  <si>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</si>
  <si>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</si>
  <si>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</si>
  <si>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</si>
  <si>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</si>
  <si>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</si>
  <si>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</si>
  <si>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</si>
  <si>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</si>
  <si>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</si>
  <si>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</si>
  <si>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</si>
  <si>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</si>
  <si>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</si>
  <si>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</si>
  <si>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</si>
  <si>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</si>
  <si>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</si>
  <si>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</si>
  <si>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</si>
  <si>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</si>
  <si>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</si>
  <si>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</si>
  <si>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</si>
  <si>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</si>
  <si>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</si>
  <si>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</si>
  <si>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</si>
  <si>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</si>
  <si>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</si>
  <si>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</si>
  <si>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</si>
  <si>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</si>
  <si>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</si>
  <si>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</si>
  <si>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</si>
  <si>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</si>
  <si>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</si>
  <si>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</si>
  <si>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</si>
  <si>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</si>
  <si>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</si>
  <si>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</si>
  <si>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</si>
  <si>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</si>
  <si>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</si>
  <si>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</si>
  <si>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</si>
  <si>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</si>
  <si>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</si>
  <si>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</si>
  <si>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</si>
  <si>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</si>
  <si>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</si>
  <si>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</si>
  <si>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</si>
  <si>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</si>
  <si>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</si>
  <si>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</si>
  <si>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</si>
  <si>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</si>
  <si>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</si>
  <si>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</si>
  <si>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</si>
  <si>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</si>
  <si>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</si>
  <si>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</si>
  <si>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</si>
  <si>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</si>
  <si>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</si>
  <si>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</si>
  <si>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</si>
  <si>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</si>
  <si>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</si>
  <si>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</si>
  <si>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</si>
  <si>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</si>
  <si>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</si>
  <si>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</si>
  <si>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</si>
  <si>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</si>
  <si>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</si>
  <si>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</si>
  <si>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</si>
  <si>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</si>
  <si>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</si>
  <si>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</si>
  <si>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</si>
  <si>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</si>
  <si>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</si>
  <si>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</si>
  <si>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</si>
  <si>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</si>
  <si>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</si>
  <si>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</si>
  <si>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</si>
  <si>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</si>
  <si>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</si>
  <si>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</si>
  <si>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</si>
  <si>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</si>
  <si>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</si>
  <si>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</si>
  <si>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</si>
  <si>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</si>
  <si>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</si>
  <si>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</si>
  <si>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</si>
  <si>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</si>
  <si>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</si>
  <si>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</si>
  <si>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</si>
  <si>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</si>
  <si>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</si>
  <si>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</si>
  <si>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</si>
  <si>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</si>
  <si>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</si>
  <si>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</si>
  <si>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</si>
  <si>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</si>
  <si>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</si>
  <si>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</si>
  <si>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</si>
  <si>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</si>
  <si>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</si>
  <si>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</si>
  <si>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</si>
  <si>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</si>
  <si>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</si>
  <si>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</si>
  <si>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</si>
  <si>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</si>
  <si>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</si>
  <si>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</si>
  <si>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</si>
  <si>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</si>
  <si>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</si>
  <si>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</si>
  <si>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</si>
  <si>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</si>
  <si>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</si>
  <si>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</si>
  <si>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</si>
  <si>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</si>
  <si>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</si>
  <si>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</si>
  <si>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</si>
  <si>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</si>
  <si>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</si>
  <si>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</si>
  <si>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</si>
  <si>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</si>
  <si>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</si>
  <si>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</si>
  <si>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</si>
  <si>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</si>
  <si>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</si>
  <si>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</si>
  <si>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</si>
  <si>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</si>
  <si>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</si>
  <si>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</si>
  <si>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</si>
  <si>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</si>
  <si>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</si>
  <si>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</si>
  <si>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</si>
  <si>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</si>
  <si>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</si>
  <si>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</si>
  <si>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</si>
  <si>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</si>
  <si>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</si>
  <si>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</si>
  <si>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</si>
  <si>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</si>
  <si>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</si>
  <si>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</si>
  <si>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</si>
  <si>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</si>
  <si>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</si>
  <si>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</si>
  <si>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</si>
  <si>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</si>
  <si>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</si>
  <si>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</si>
  <si>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</si>
  <si>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</si>
  <si>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</si>
  <si>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</si>
  <si>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</si>
  <si>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</si>
  <si>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</si>
  <si>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</si>
  <si>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</si>
  <si>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</si>
  <si>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</si>
  <si>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</si>
  <si>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</si>
  <si>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</si>
  <si>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</si>
  <si>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</si>
  <si>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</si>
  <si>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</si>
  <si>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</si>
  <si>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</si>
  <si>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</si>
  <si>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</si>
  <si>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</si>
  <si>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</si>
  <si>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</si>
  <si>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</si>
  <si>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</si>
  <si>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</si>
  <si>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</si>
  <si>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</si>
  <si>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</si>
  <si>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</si>
  <si>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</si>
  <si>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</si>
  <si>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</si>
  <si>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</si>
  <si>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</si>
  <si>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</si>
  <si>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</si>
  <si>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</si>
  <si>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</si>
  <si>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</si>
  <si>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</si>
  <si>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</si>
  <si>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</si>
  <si>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</si>
  <si>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</si>
  <si>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</si>
  <si>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</si>
  <si>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</si>
  <si>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</si>
  <si>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</si>
  <si>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</si>
  <si>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</si>
  <si>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</si>
  <si>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</si>
  <si>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</si>
  <si>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</si>
  <si>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</si>
  <si>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</si>
  <si>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</si>
  <si>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</si>
  <si>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</si>
  <si>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</si>
  <si>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</si>
  <si>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</si>
  <si>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</si>
  <si>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</si>
  <si>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</si>
  <si>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</si>
  <si>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</si>
  <si>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</si>
  <si>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</si>
  <si>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</si>
  <si>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</si>
  <si>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</si>
  <si>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</si>
  <si>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</si>
  <si>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</si>
  <si>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</si>
  <si>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</si>
  <si>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</si>
  <si>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</si>
  <si>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</si>
  <si>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</si>
  <si>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</si>
  <si>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</si>
  <si>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</si>
  <si>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</si>
  <si>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</si>
  <si>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</si>
  <si>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</si>
  <si>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</si>
  <si>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</si>
  <si>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</si>
  <si>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</si>
  <si>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</si>
  <si>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</si>
  <si>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</si>
  <si>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</si>
  <si>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</si>
  <si>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</si>
  <si>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</si>
  <si>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</si>
  <si>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</si>
  <si>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</si>
  <si>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</si>
  <si>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</si>
  <si>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</si>
  <si>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</si>
  <si>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</si>
  <si>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</si>
  <si>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</si>
  <si>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</si>
  <si>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</si>
  <si>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</si>
  <si>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</si>
  <si>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</si>
  <si>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</si>
  <si>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</si>
  <si>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</si>
  <si>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</si>
  <si>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</si>
  <si>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</si>
  <si>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</si>
  <si>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</si>
  <si>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</si>
  <si>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</si>
  <si>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</si>
  <si>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</si>
  <si>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</si>
  <si>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</si>
  <si>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</si>
  <si>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</si>
  <si>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</si>
  <si>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</si>
  <si>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</si>
  <si>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</si>
  <si>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</si>
  <si>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</si>
  <si>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</si>
  <si>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</si>
  <si>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</si>
  <si>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</si>
  <si>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</si>
  <si>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</si>
  <si>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</si>
  <si>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</si>
  <si>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</si>
  <si>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</si>
  <si>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</si>
  <si>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</si>
  <si>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</si>
  <si>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</si>
  <si>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</si>
  <si>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</si>
  <si>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</si>
  <si>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</si>
  <si>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</si>
  <si>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</si>
  <si>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</si>
  <si>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</si>
  <si>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</si>
  <si>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</si>
  <si>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</si>
  <si>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</si>
  <si>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</si>
  <si>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</si>
  <si>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</si>
  <si>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</si>
  <si>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</si>
  <si>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</si>
  <si>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</si>
  <si>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</si>
  <si>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</si>
  <si>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</si>
  <si>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</si>
  <si>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</si>
  <si>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</si>
  <si>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</si>
  <si>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</si>
  <si>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</si>
  <si>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</si>
  <si>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</si>
  <si>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</si>
  <si>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</si>
  <si>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</si>
  <si>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</si>
  <si>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</si>
  <si>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</si>
  <si>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</si>
  <si>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</si>
  <si>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</si>
  <si>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</si>
  <si>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</si>
  <si>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</si>
  <si>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</si>
  <si>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</si>
  <si>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</si>
  <si>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</si>
  <si>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</si>
  <si>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</si>
  <si>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</si>
  <si>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</si>
  <si>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</si>
  <si>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</si>
  <si>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</si>
  <si>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</si>
  <si>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</si>
  <si>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</si>
  <si>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</si>
  <si>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</si>
  <si>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</si>
  <si>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</si>
  <si>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</si>
  <si>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</si>
  <si>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</si>
  <si>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</si>
  <si>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</si>
  <si>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</si>
  <si>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</si>
  <si>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</si>
  <si>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</si>
  <si>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</si>
  <si>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</si>
  <si>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</si>
  <si>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</si>
  <si>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</si>
  <si>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</si>
  <si>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</si>
  <si>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</si>
  <si>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</si>
  <si>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</si>
  <si>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</si>
  <si>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</si>
  <si>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</si>
  <si>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</si>
  <si>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</si>
  <si>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</si>
  <si>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</si>
  <si>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</si>
  <si>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</si>
  <si>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</si>
  <si>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</si>
  <si>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</si>
  <si>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</si>
  <si>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</si>
  <si>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</si>
  <si>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</si>
  <si>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</si>
  <si>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</si>
  <si>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</si>
  <si>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</si>
  <si>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</si>
  <si>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</si>
  <si>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</si>
  <si>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</si>
  <si>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</si>
  <si>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</si>
  <si>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</si>
  <si>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</si>
  <si>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</si>
  <si>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</si>
  <si>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</si>
  <si>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</si>
  <si>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</si>
  <si>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</si>
  <si>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</si>
  <si>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</si>
  <si>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</si>
  <si>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</si>
  <si>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</si>
  <si>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</si>
  <si>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</si>
  <si>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</si>
  <si>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</si>
  <si>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</si>
  <si>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</si>
  <si>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</si>
  <si>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</si>
  <si>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</si>
  <si>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</si>
  <si>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</si>
  <si>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</si>
  <si>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</si>
  <si>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</si>
  <si>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</si>
  <si>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</si>
  <si>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</si>
  <si>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</si>
  <si>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</si>
  <si>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</si>
  <si>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</si>
  <si>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</si>
  <si>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</si>
  <si>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</si>
  <si>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</si>
  <si>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</si>
  <si>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</si>
  <si>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</si>
  <si>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</si>
  <si>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</si>
  <si>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</si>
  <si>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</si>
  <si>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</si>
  <si>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</si>
  <si>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</si>
  <si>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</si>
  <si>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</si>
  <si>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</si>
  <si>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</si>
  <si>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</si>
  <si>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</si>
  <si>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</si>
  <si>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</si>
  <si>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</si>
  <si>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</si>
  <si>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</si>
  <si>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</si>
  <si>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</si>
  <si>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</si>
  <si>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</si>
  <si>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</si>
  <si>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</si>
  <si>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</si>
  <si>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</si>
  <si>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</si>
  <si>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</si>
  <si>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</si>
  <si>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</si>
  <si>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</si>
  <si>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</si>
  <si>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</si>
  <si>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</si>
  <si>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</si>
  <si>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</si>
  <si>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</si>
  <si>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</si>
  <si>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</si>
  <si>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</si>
  <si>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</si>
  <si>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</si>
  <si>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</si>
  <si>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</si>
  <si>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</si>
  <si>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</si>
  <si>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</si>
  <si>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</si>
  <si>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</si>
  <si>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</si>
  <si>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</si>
  <si>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</si>
  <si>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</si>
  <si>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</si>
  <si>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</si>
  <si>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</si>
  <si>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</si>
  <si>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</si>
  <si>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</si>
  <si>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</si>
  <si>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</si>
  <si>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</si>
  <si>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</si>
  <si>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</si>
  <si>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</si>
  <si>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</si>
  <si>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</si>
  <si>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</si>
  <si>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</si>
  <si>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</si>
  <si>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</si>
  <si>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</si>
  <si>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</si>
  <si>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</si>
  <si>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</si>
  <si>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</si>
  <si>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</si>
  <si>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</si>
  <si>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</si>
  <si>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</si>
  <si>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</si>
  <si>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</si>
  <si>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</si>
  <si>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</si>
  <si>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</si>
  <si>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</si>
  <si>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</si>
  <si>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</si>
  <si>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</si>
  <si>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</si>
  <si>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</si>
  <si>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</si>
  <si>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</si>
  <si>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</si>
  <si>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</si>
  <si>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</si>
  <si>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</si>
  <si>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</si>
  <si>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</si>
  <si>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</si>
  <si>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</si>
  <si>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</si>
  <si>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</si>
  <si>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</si>
  <si>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</si>
  <si>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</si>
  <si>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</si>
  <si>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</si>
  <si>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</si>
  <si>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</si>
  <si>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</si>
  <si>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</si>
  <si>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</si>
  <si>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</si>
  <si>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</si>
  <si>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</si>
  <si>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</si>
  <si>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</si>
  <si>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</si>
  <si>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</si>
  <si>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</si>
  <si>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</si>
  <si>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</si>
  <si>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</si>
  <si>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</si>
  <si>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</si>
  <si>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</si>
  <si>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</si>
  <si>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</si>
  <si>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</si>
  <si>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</si>
  <si>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</si>
  <si>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</si>
  <si>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</si>
  <si>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</si>
  <si>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</si>
  <si>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</si>
  <si>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</si>
  <si>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</si>
  <si>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</si>
  <si>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</si>
  <si>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</si>
  <si>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</si>
  <si>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</si>
  <si>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</si>
  <si>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</si>
  <si>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</si>
  <si>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</si>
  <si>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</si>
  <si>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</si>
  <si>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</si>
  <si>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</si>
  <si>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</si>
  <si>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</si>
  <si>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</si>
  <si>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</si>
  <si>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</si>
  <si>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</si>
  <si>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</si>
  <si>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</si>
  <si>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</si>
  <si>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</si>
  <si>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</si>
  <si>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</si>
  <si>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</si>
  <si>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</si>
  <si>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</si>
  <si>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</si>
  <si>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</si>
  <si>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</si>
  <si>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</si>
  <si>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</si>
  <si>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</si>
  <si>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</si>
  <si>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</si>
  <si>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</si>
  <si>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</si>
  <si>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</si>
  <si>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</si>
  <si>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</si>
  <si>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</si>
  <si>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</si>
  <si>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</si>
  <si>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</si>
  <si>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</si>
  <si>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</si>
  <si>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</si>
  <si>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</si>
  <si>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</si>
  <si>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</si>
  <si>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</si>
  <si>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</si>
  <si>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</si>
  <si>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</si>
  <si>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</si>
  <si>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</si>
  <si>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</si>
  <si>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</si>
  <si>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</si>
  <si>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</si>
  <si>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</si>
  <si>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</si>
  <si>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</si>
  <si>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</si>
  <si>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</si>
  <si>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</si>
  <si>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</si>
  <si>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</si>
  <si>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</si>
  <si>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</si>
  <si>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</si>
  <si>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</si>
  <si>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</si>
  <si>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</si>
  <si>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</si>
  <si>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</si>
  <si>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</si>
  <si>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</si>
  <si>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</si>
  <si>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</si>
  <si>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</si>
  <si>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</si>
  <si>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</si>
  <si>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</si>
  <si>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</si>
  <si>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</si>
  <si>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</si>
  <si>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</si>
  <si>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</si>
  <si>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</si>
  <si>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</si>
  <si>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</si>
  <si>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</si>
  <si>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</si>
  <si>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</si>
  <si>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</si>
  <si>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</si>
  <si>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</si>
  <si>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</si>
  <si>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</si>
  <si>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</si>
  <si>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</si>
  <si>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</si>
  <si>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</si>
  <si>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</si>
  <si>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</si>
  <si>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</si>
  <si>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</si>
  <si>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</si>
  <si>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</si>
  <si>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</si>
  <si>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</si>
  <si>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</si>
  <si>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</si>
  <si>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</si>
  <si>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</si>
  <si>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</si>
  <si>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</si>
  <si>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</si>
  <si>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</si>
  <si>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</si>
  <si>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</si>
  <si>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</si>
  <si>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</si>
  <si>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</si>
  <si>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</si>
  <si>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</si>
  <si>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</si>
  <si>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</si>
  <si>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</si>
  <si>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</si>
  <si>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</si>
  <si>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</si>
  <si>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</si>
  <si>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</si>
  <si>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</si>
  <si>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</si>
  <si>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</si>
  <si>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</si>
  <si>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</si>
  <si>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</si>
  <si>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</si>
  <si>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</si>
  <si>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</si>
  <si>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</si>
  <si>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</si>
  <si>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</si>
  <si>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</si>
  <si>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</si>
  <si>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</si>
  <si>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</si>
  <si>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</si>
  <si>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</si>
  <si>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</si>
  <si>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</si>
  <si>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</si>
  <si>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</si>
  <si>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</si>
  <si>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</si>
  <si>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</si>
  <si>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</si>
  <si>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</si>
  <si>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</si>
  <si>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</si>
  <si>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</si>
  <si>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</si>
  <si>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</si>
  <si>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</si>
  <si>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</si>
  <si>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</si>
  <si>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</si>
  <si>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</si>
  <si>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</si>
  <si>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</si>
  <si>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</si>
  <si>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</si>
  <si>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</si>
  <si>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</si>
  <si>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</si>
  <si>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</si>
  <si>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</si>
  <si>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</si>
  <si>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</si>
  <si>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</si>
  <si>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</si>
  <si>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</si>
  <si>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</si>
  <si>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</si>
  <si>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</si>
  <si>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</si>
  <si>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</si>
  <si>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</si>
  <si>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</si>
  <si>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</si>
  <si>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</si>
  <si>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</si>
  <si>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</si>
  <si>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</si>
  <si>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</si>
  <si>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</si>
  <si>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</si>
  <si>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</si>
  <si>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</si>
  <si>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</si>
  <si>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</si>
  <si>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</si>
  <si>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</si>
  <si>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</si>
  <si>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</si>
  <si>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</si>
  <si>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</si>
  <si>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</si>
  <si>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</si>
  <si>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</si>
  <si>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</si>
  <si>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</si>
  <si>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</si>
  <si>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</si>
  <si>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</si>
  <si>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</si>
  <si>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</si>
  <si>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</si>
  <si>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</si>
  <si>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</si>
  <si>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</si>
  <si>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</si>
  <si>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</si>
  <si>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</si>
  <si>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</si>
  <si>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</si>
  <si>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</si>
  <si>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</si>
  <si>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</si>
  <si>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</si>
  <si>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</si>
  <si>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</si>
  <si>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</si>
  <si>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</si>
  <si>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</si>
  <si>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</si>
  <si>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</si>
  <si>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</si>
  <si>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</si>
  <si>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</si>
  <si>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</si>
  <si>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</si>
  <si>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</si>
  <si>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</si>
  <si>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</si>
  <si>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</si>
  <si>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</si>
  <si>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</si>
  <si>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</si>
  <si>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</si>
  <si>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</si>
  <si>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</si>
  <si>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</si>
  <si>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</si>
  <si>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</si>
  <si>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</si>
  <si>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</si>
  <si>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</si>
  <si>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</si>
  <si>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</si>
  <si>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</si>
  <si>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</si>
  <si>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</si>
  <si>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</si>
  <si>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</si>
  <si>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</si>
  <si>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</si>
  <si>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</si>
  <si>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</si>
  <si>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</si>
  <si>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</si>
  <si>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</si>
  <si>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</si>
  <si>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</si>
  <si>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</si>
  <si>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</si>
  <si>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</si>
  <si>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</si>
  <si>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</si>
  <si>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</si>
  <si>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</si>
  <si>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</si>
  <si>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</si>
  <si>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</si>
  <si>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</si>
  <si>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</si>
  <si>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</si>
  <si>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</si>
  <si>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</si>
  <si>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</si>
  <si>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</si>
  <si>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</si>
  <si>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</si>
  <si>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</si>
  <si>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</si>
  <si>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</si>
  <si>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</si>
  <si>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</si>
  <si>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</si>
  <si>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</si>
  <si>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</si>
  <si>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</si>
  <si>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</si>
  <si>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</si>
  <si>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</si>
  <si>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</si>
  <si>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</si>
  <si>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</si>
  <si>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</si>
  <si>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</si>
  <si>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</si>
  <si>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</si>
  <si>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</si>
  <si>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</si>
  <si>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</si>
  <si>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</si>
  <si>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</si>
  <si>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</si>
  <si>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</si>
  <si>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</si>
  <si>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</si>
  <si>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</si>
  <si>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</si>
  <si>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</si>
  <si>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</si>
  <si>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</si>
  <si>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</si>
  <si>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</si>
  <si>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</si>
  <si>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</si>
  <si>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</si>
  <si>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</si>
  <si>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</si>
  <si>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</si>
  <si>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</si>
  <si>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</si>
  <si>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</si>
  <si>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</si>
  <si>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</si>
  <si>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</si>
  <si>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</si>
  <si>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</si>
  <si>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</si>
  <si>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</si>
  <si>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</si>
  <si>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</si>
  <si>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</si>
  <si>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</si>
  <si>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</si>
  <si>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</si>
  <si>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</si>
  <si>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</si>
  <si>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</si>
  <si>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</si>
  <si>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</si>
  <si>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</si>
  <si>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</si>
  <si>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</si>
  <si>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</si>
  <si>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</si>
  <si>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</si>
  <si>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</si>
  <si>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</si>
  <si>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</si>
  <si>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</si>
  <si>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</si>
  <si>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</si>
  <si>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</si>
  <si>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</si>
  <si>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</si>
  <si>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</si>
  <si>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</si>
  <si>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</si>
  <si>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</si>
  <si>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</si>
  <si>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</si>
  <si>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</si>
  <si>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</si>
  <si>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</si>
  <si>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</si>
  <si>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</si>
  <si>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</si>
  <si>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</si>
  <si>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</si>
  <si>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</si>
  <si>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</si>
  <si>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</si>
  <si>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</si>
  <si>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</si>
  <si>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</si>
  <si>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</si>
  <si>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</si>
  <si>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</si>
  <si>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</si>
  <si>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</si>
  <si>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</si>
  <si>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</si>
  <si>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</si>
  <si>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</si>
  <si>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</si>
  <si>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</si>
  <si>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</si>
  <si>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</si>
  <si>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</si>
  <si>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</si>
  <si>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</si>
  <si>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</si>
  <si>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</si>
  <si>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</si>
  <si>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</si>
  <si>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</si>
  <si>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</si>
  <si>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</si>
  <si>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</si>
  <si>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</si>
  <si>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</si>
  <si>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</si>
  <si>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</si>
  <si>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</si>
  <si>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</si>
  <si>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</si>
  <si>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</si>
  <si>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</si>
  <si>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</si>
  <si>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</si>
  <si>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</si>
  <si>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</si>
  <si>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</si>
  <si>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</si>
  <si>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</si>
  <si>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</si>
  <si>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</si>
  <si>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</si>
  <si>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</si>
  <si>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</si>
  <si>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</si>
  <si>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</si>
  <si>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</si>
  <si>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</si>
  <si>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</si>
  <si>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</si>
  <si>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</si>
  <si>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</si>
  <si>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</si>
  <si>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</si>
  <si>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</si>
  <si>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</si>
  <si>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</si>
  <si>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</si>
  <si>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</si>
  <si>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</si>
  <si>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</si>
  <si>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</si>
  <si>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</si>
  <si>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</si>
  <si>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</si>
  <si>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</si>
  <si>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</si>
  <si>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</si>
  <si>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</si>
  <si>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</si>
  <si>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</si>
  <si>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</si>
  <si>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</si>
  <si>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</si>
  <si>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</si>
  <si>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</si>
  <si>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</si>
  <si>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</si>
  <si>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</si>
  <si>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</si>
  <si>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</si>
  <si>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</si>
  <si>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</si>
  <si>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</si>
  <si>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</si>
  <si>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</si>
  <si>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</si>
  <si>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</si>
  <si>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</si>
  <si>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</si>
  <si>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</si>
  <si>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</si>
  <si>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</si>
  <si>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</si>
  <si>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</si>
  <si>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</si>
  <si>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</si>
  <si>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</si>
  <si>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</si>
  <si>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</si>
  <si>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</si>
  <si>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</si>
  <si>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</si>
  <si>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</si>
  <si>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</si>
  <si>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</si>
  <si>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</si>
  <si>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</si>
  <si>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</si>
  <si>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</si>
  <si>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</si>
  <si>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</si>
  <si>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</si>
  <si>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</si>
  <si>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</si>
  <si>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</si>
  <si>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</si>
  <si>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</si>
  <si>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</si>
  <si>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</si>
  <si>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</si>
  <si>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</si>
  <si>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</si>
  <si>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</si>
  <si>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</si>
  <si>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</si>
  <si>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</si>
  <si>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</si>
  <si>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</si>
  <si>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</si>
  <si>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</si>
  <si>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</si>
  <si>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</si>
  <si>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</si>
  <si>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</si>
  <si>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</si>
  <si>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</si>
  <si>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</si>
  <si>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</si>
  <si>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</si>
  <si>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</si>
  <si>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</si>
  <si>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</si>
  <si>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</si>
  <si>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</si>
  <si>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</si>
  <si>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</si>
  <si>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</si>
  <si>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</si>
  <si>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</si>
  <si>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</si>
  <si>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</si>
  <si>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</si>
  <si>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</si>
  <si>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</si>
  <si>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</si>
  <si>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</si>
  <si>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</si>
  <si>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</si>
  <si>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</si>
  <si>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</si>
  <si>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</si>
  <si>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</si>
  <si>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</si>
  <si>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</si>
  <si>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</si>
  <si>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</si>
  <si>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</si>
  <si>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</si>
  <si>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</si>
  <si>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</si>
  <si>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</si>
  <si>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</si>
  <si>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</si>
  <si>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</si>
  <si>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</si>
  <si>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</si>
  <si>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</si>
  <si>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</si>
  <si>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</si>
  <si>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</si>
  <si>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</si>
  <si>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</si>
  <si>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</si>
  <si>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</si>
  <si>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</si>
  <si>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</si>
  <si>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</si>
  <si>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</si>
  <si>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</si>
  <si>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</si>
  <si>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</si>
  <si>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</si>
  <si>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</si>
  <si>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</si>
  <si>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</si>
  <si>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</si>
  <si>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</si>
  <si>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</si>
  <si>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</si>
  <si>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</si>
  <si>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</si>
  <si>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</si>
  <si>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</si>
  <si>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</si>
  <si>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</si>
  <si>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</si>
  <si>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</si>
  <si>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</si>
  <si>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</si>
  <si>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</si>
  <si>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</si>
  <si>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</si>
  <si>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</si>
  <si>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</si>
  <si>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</si>
  <si>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</si>
  <si>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</si>
  <si>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</si>
  <si>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</si>
  <si>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</si>
  <si>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</si>
  <si>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</si>
  <si>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</si>
  <si>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</si>
  <si>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</si>
  <si>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</si>
  <si>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</si>
  <si>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</si>
  <si>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</si>
  <si>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</si>
  <si>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</si>
  <si>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</si>
  <si>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</si>
  <si>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</si>
  <si>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</si>
  <si>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</si>
  <si>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</si>
  <si>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</si>
  <si>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</si>
  <si>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</si>
  <si>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</si>
  <si>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</si>
  <si>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</si>
  <si>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</si>
  <si>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</si>
  <si>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</si>
  <si>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</si>
  <si>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</si>
  <si>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</si>
  <si>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</si>
  <si>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</si>
  <si>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</si>
  <si>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</si>
  <si>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</si>
  <si>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</si>
  <si>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</si>
  <si>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</si>
  <si>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</si>
  <si>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</si>
  <si>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</si>
  <si>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</si>
  <si>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</si>
  <si>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</si>
  <si>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</si>
  <si>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</si>
  <si>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</si>
  <si>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</si>
  <si>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</si>
  <si>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</si>
  <si>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</si>
  <si>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</si>
  <si>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</si>
  <si>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</si>
  <si>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</si>
  <si>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</si>
  <si>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</si>
  <si>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</si>
  <si>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</si>
  <si>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</si>
  <si>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</si>
  <si>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</si>
  <si>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</si>
  <si>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</si>
  <si>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</si>
  <si>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</si>
  <si>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</si>
  <si>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</si>
  <si>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</si>
  <si>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</si>
  <si>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</si>
  <si>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</si>
  <si>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</si>
  <si>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</si>
  <si>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</si>
  <si>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</si>
  <si>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</si>
  <si>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</si>
  <si>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</si>
  <si>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</si>
  <si>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</si>
  <si>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</si>
  <si>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</si>
  <si>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</si>
  <si>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</si>
  <si>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</si>
  <si>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</si>
  <si>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</si>
  <si>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</si>
  <si>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</si>
  <si>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</si>
  <si>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</si>
  <si>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</si>
  <si>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</si>
  <si>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</si>
  <si>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</si>
  <si>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</si>
  <si>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</si>
  <si>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</si>
  <si>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</si>
  <si>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</si>
  <si>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</si>
  <si>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</si>
  <si>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</si>
  <si>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</si>
  <si>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</si>
  <si>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</si>
  <si>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</si>
  <si>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</si>
  <si>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</si>
  <si>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</si>
  <si>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</si>
  <si>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</si>
  <si>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</si>
  <si>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</si>
  <si>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</si>
  <si>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</si>
  <si>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</si>
  <si>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</si>
  <si>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</si>
  <si>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</si>
  <si>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</si>
  <si>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</si>
  <si>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</si>
  <si>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</si>
  <si>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</si>
  <si>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</si>
  <si>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</si>
  <si>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</si>
  <si>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</si>
  <si>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</si>
  <si>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</si>
  <si>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</si>
  <si>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</si>
  <si>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</si>
  <si>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</si>
  <si>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</si>
  <si>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</si>
  <si>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</si>
  <si>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</si>
  <si>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</si>
  <si>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</si>
  <si>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</si>
  <si>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</si>
  <si>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</si>
  <si>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</si>
  <si>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</si>
  <si>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</si>
  <si>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</si>
  <si>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</si>
  <si>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</si>
  <si>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</si>
  <si>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</si>
  <si>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</si>
  <si>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</si>
  <si>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</si>
  <si>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</si>
  <si>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</si>
  <si>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</si>
  <si>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</si>
  <si>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</si>
  <si>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</si>
  <si>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</si>
  <si>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</si>
  <si>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</si>
  <si>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</si>
  <si>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</si>
  <si>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</si>
  <si>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</si>
  <si>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</si>
  <si>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</si>
  <si>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</si>
  <si>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</si>
  <si>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</si>
  <si>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</si>
  <si>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</si>
  <si>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</si>
  <si>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</si>
  <si>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</si>
  <si>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</si>
  <si>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</si>
  <si>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</si>
  <si>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</si>
  <si>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</si>
  <si>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</si>
  <si>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</si>
  <si>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</si>
  <si>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</si>
  <si>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</si>
  <si>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</si>
  <si>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</si>
  <si>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</si>
  <si>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</si>
  <si>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</si>
  <si>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</si>
  <si>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</si>
  <si>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</si>
  <si>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</si>
  <si>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</si>
  <si>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</si>
  <si>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</si>
  <si>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</si>
  <si>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</si>
  <si>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</si>
  <si>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</si>
  <si>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</si>
  <si>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</si>
  <si>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</si>
  <si>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</si>
  <si>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</si>
  <si>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</si>
  <si>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</si>
  <si>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</si>
  <si>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</si>
  <si>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</si>
  <si>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</si>
  <si>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</si>
  <si>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</si>
  <si>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</si>
  <si>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</si>
  <si>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</si>
  <si>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</si>
  <si>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</si>
  <si>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</si>
  <si>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</si>
  <si>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</si>
  <si>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</si>
  <si>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</si>
  <si>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</si>
  <si>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</si>
  <si>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</si>
  <si>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</si>
  <si>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</si>
  <si>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</si>
  <si>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</si>
  <si>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</si>
  <si>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</si>
  <si>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</si>
  <si>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</si>
  <si>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</si>
  <si>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</si>
  <si>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</si>
  <si>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</si>
  <si>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</si>
  <si>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</si>
  <si>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</si>
  <si>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</si>
  <si>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</si>
  <si>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</si>
  <si>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</si>
  <si>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</si>
  <si>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</si>
  <si>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</si>
  <si>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</si>
  <si>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</si>
  <si>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</si>
  <si>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</si>
  <si>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</si>
  <si>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</si>
  <si>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</si>
  <si>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</si>
  <si>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</si>
  <si>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</si>
  <si>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</si>
  <si>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</si>
  <si>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</si>
  <si>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</si>
  <si>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</si>
  <si>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</si>
  <si>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</si>
  <si>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</si>
  <si>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</si>
  <si>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</si>
  <si>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</si>
  <si>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</si>
  <si>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</si>
  <si>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</si>
  <si>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</si>
  <si>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</si>
  <si>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</si>
  <si>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</si>
  <si>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</si>
  <si>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</si>
  <si>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</si>
  <si>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</si>
  <si>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</si>
  <si>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</si>
  <si>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</si>
  <si>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</si>
  <si>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</si>
  <si>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</si>
  <si>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</si>
  <si>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</si>
  <si>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</si>
  <si>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</si>
  <si>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</si>
  <si>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</si>
  <si>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</si>
  <si>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</si>
  <si>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</si>
  <si>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</si>
  <si>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</si>
  <si>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</si>
  <si>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</si>
  <si>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</si>
  <si>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</si>
  <si>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</si>
  <si>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</si>
  <si>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</si>
  <si>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</si>
  <si>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</si>
  <si>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</si>
  <si>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</si>
  <si>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</si>
  <si>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</si>
  <si>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</si>
  <si>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</si>
  <si>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</si>
  <si>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</si>
  <si>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</si>
  <si>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</si>
  <si>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</si>
  <si>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</si>
  <si>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</si>
  <si>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</si>
  <si>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</si>
  <si>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</si>
  <si>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</si>
  <si>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</si>
  <si>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</si>
  <si>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</si>
  <si>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</si>
  <si>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</si>
  <si>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</si>
  <si>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</si>
  <si>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</si>
  <si>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</si>
  <si>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</si>
  <si>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</si>
  <si>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</si>
  <si>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</si>
  <si>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</si>
  <si>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</si>
  <si>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</si>
  <si>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</si>
  <si>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</si>
  <si>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</si>
  <si>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</si>
  <si>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</si>
  <si>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</si>
  <si>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</si>
  <si>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</si>
  <si>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</si>
  <si>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</si>
  <si>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</si>
  <si>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</si>
  <si>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</si>
  <si>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</si>
  <si>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</si>
  <si>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</si>
  <si>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</si>
  <si>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</si>
  <si>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</si>
  <si>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</si>
  <si>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</si>
  <si>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</si>
  <si>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</si>
  <si>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</si>
  <si>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</si>
  <si>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</si>
  <si>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</si>
  <si>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</si>
  <si>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</si>
  <si>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</si>
  <si>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</si>
  <si>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</si>
  <si>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</si>
  <si>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</si>
  <si>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</si>
  <si>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</si>
  <si>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</si>
  <si>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</si>
  <si>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</si>
  <si>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</si>
  <si>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</si>
  <si>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</si>
  <si>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</si>
  <si>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</si>
  <si>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</si>
  <si>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</si>
  <si>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</si>
  <si>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</si>
  <si>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</si>
  <si>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</si>
  <si>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</si>
  <si>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</si>
  <si>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</si>
  <si>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</si>
  <si>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</si>
  <si>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</si>
  <si>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</si>
  <si>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</si>
  <si>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</si>
  <si>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</si>
  <si>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</si>
  <si>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</si>
  <si>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</si>
  <si>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</si>
  <si>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</si>
  <si>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</si>
  <si>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</si>
  <si>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</si>
  <si>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</si>
  <si>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</si>
  <si>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</si>
  <si>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</si>
  <si>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</si>
  <si>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</si>
  <si>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</si>
  <si>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</si>
  <si>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</si>
  <si>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</si>
  <si>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</si>
  <si>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</si>
  <si>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</si>
  <si>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</si>
  <si>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</si>
  <si>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</si>
  <si>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</si>
  <si>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</si>
  <si>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</si>
  <si>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</si>
  <si>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</si>
  <si>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</si>
  <si>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</si>
  <si>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</si>
  <si>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</si>
  <si>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</si>
  <si>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</si>
  <si>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</si>
  <si>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</si>
  <si>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</si>
  <si>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</si>
  <si>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</si>
  <si>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</si>
  <si>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</si>
  <si>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</si>
  <si>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</si>
  <si>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</si>
  <si>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</si>
  <si>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</si>
  <si>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</si>
  <si>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</si>
  <si>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</si>
  <si>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</si>
  <si>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</si>
  <si>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</si>
  <si>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</si>
  <si>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</si>
  <si>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</si>
  <si>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</si>
  <si>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</si>
  <si>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</si>
  <si>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</si>
  <si>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</si>
  <si>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</si>
  <si>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</si>
  <si>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</si>
  <si>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</si>
  <si>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</si>
  <si>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</si>
  <si>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</si>
  <si>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</si>
  <si>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</si>
  <si>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</si>
  <si>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</si>
  <si>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</si>
  <si>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</si>
  <si>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</si>
  <si>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</si>
  <si>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</si>
  <si>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</si>
  <si>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</si>
  <si>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</si>
  <si>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</si>
  <si>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</si>
  <si>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</si>
  <si>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</si>
  <si>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</si>
  <si>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</si>
  <si>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</si>
  <si>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</si>
  <si>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</si>
  <si>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</si>
  <si>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</si>
  <si>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</si>
  <si>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</si>
  <si>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</si>
  <si>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</si>
  <si>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</si>
  <si>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</si>
  <si>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</si>
  <si>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</si>
  <si>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</si>
  <si>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</si>
  <si>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</si>
  <si>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</si>
  <si>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</si>
  <si>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</si>
  <si>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</si>
  <si>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</si>
  <si>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</si>
  <si>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</si>
  <si>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</si>
  <si>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</si>
  <si>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</si>
  <si>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</si>
  <si>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</si>
  <si>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</si>
  <si>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</si>
  <si>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</si>
  <si>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</si>
  <si>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</si>
  <si>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</si>
  <si>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</si>
  <si>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</si>
  <si>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</si>
  <si>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</si>
  <si>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</si>
  <si>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</si>
  <si>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</si>
  <si>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</si>
  <si>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</si>
  <si>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</si>
  <si>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</si>
  <si>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</si>
  <si>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</si>
  <si>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</si>
  <si>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</si>
  <si>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</si>
  <si>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</si>
  <si>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</si>
  <si>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</si>
  <si>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</si>
  <si>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</si>
  <si>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</si>
  <si>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</si>
  <si>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</si>
  <si>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</si>
  <si>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</si>
  <si>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</si>
  <si>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</si>
  <si>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</si>
  <si>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</si>
  <si>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</si>
  <si>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</si>
  <si>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</si>
  <si>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</si>
  <si>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</si>
  <si>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</si>
  <si>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</si>
  <si>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</si>
  <si>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</si>
  <si>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</si>
  <si>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</si>
  <si>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</si>
  <si>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</si>
  <si>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</si>
  <si>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</si>
  <si>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</si>
  <si>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</si>
  <si>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</si>
  <si>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</si>
  <si>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</si>
  <si>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</si>
  <si>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</si>
  <si>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</si>
  <si>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</si>
  <si>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</si>
  <si>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</si>
  <si>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</si>
  <si>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</si>
  <si>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</si>
  <si>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</si>
  <si>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</si>
  <si>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</si>
  <si>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</si>
  <si>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</si>
  <si>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</si>
  <si>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</si>
  <si>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</si>
  <si>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</si>
  <si>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</si>
  <si>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</si>
  <si>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</si>
  <si>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</si>
  <si>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</si>
  <si>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</si>
  <si>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</si>
  <si>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</si>
  <si>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</si>
  <si>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</si>
  <si>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</si>
  <si>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</si>
  <si>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</si>
  <si>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</si>
  <si>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</si>
  <si>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</si>
  <si>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</si>
  <si>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</si>
  <si>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</si>
  <si>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</si>
  <si>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</si>
  <si>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</si>
  <si>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</si>
  <si>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</si>
  <si>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</si>
  <si>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</si>
  <si>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</si>
  <si>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</si>
  <si>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</si>
  <si>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</si>
  <si>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</si>
  <si>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</si>
  <si>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</si>
  <si>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</si>
  <si>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</si>
  <si>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</si>
  <si>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</si>
  <si>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</si>
  <si>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</si>
  <si>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</si>
  <si>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</si>
  <si>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</si>
  <si>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</si>
  <si>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</si>
  <si>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</si>
  <si>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</si>
  <si>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</si>
  <si>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</si>
  <si>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</si>
  <si>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</si>
  <si>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</si>
  <si>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</si>
  <si>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</si>
  <si>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</si>
  <si>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</si>
  <si>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</si>
  <si>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</si>
  <si>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</si>
  <si>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</si>
  <si>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</si>
  <si>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</si>
  <si>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</si>
  <si>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</si>
  <si>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</si>
  <si>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</si>
  <si>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</si>
  <si>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</si>
  <si>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</si>
  <si>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</si>
  <si>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</si>
  <si>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</si>
  <si>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</si>
  <si>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</si>
  <si>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</si>
  <si>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</si>
  <si>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</si>
  <si>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</si>
  <si>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</si>
  <si>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</si>
  <si>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</si>
  <si>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</si>
  <si>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</si>
  <si>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</si>
  <si>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</si>
  <si>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</si>
  <si>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</si>
  <si>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</si>
  <si>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</si>
  <si>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</si>
  <si>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</si>
  <si>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</si>
  <si>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</si>
  <si>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</si>
  <si>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</si>
  <si>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</si>
  <si>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</si>
  <si>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</si>
  <si>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</si>
  <si>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</si>
  <si>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</si>
  <si>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</si>
  <si>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</si>
  <si>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</si>
  <si>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</si>
  <si>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</si>
  <si>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</si>
  <si>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</si>
  <si>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</si>
  <si>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</si>
  <si>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</si>
  <si>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</si>
  <si>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</si>
  <si>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</si>
  <si>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</si>
  <si>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</si>
  <si>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</si>
  <si>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</si>
  <si>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</si>
  <si>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</si>
  <si>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</si>
  <si>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</si>
  <si>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</si>
  <si>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</si>
  <si>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</si>
  <si>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</si>
  <si>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</si>
  <si>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</si>
  <si>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</si>
  <si>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</si>
  <si>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</si>
  <si>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</si>
  <si>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</si>
  <si>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</si>
  <si>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</si>
  <si>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</si>
  <si>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</si>
  <si>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</si>
  <si>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</si>
  <si>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</si>
  <si>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</si>
  <si>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</si>
  <si>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</si>
  <si>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</si>
  <si>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</si>
  <si>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</si>
  <si>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</si>
  <si>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</si>
  <si>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</si>
  <si>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</si>
  <si>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</si>
  <si>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</si>
  <si>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</si>
  <si>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</si>
  <si>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</si>
  <si>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</si>
  <si>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</si>
  <si>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</si>
  <si>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</si>
  <si>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</si>
  <si>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</si>
  <si>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</si>
  <si>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</si>
  <si>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</si>
  <si>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</si>
  <si>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</si>
  <si>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</si>
  <si>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</si>
  <si>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</si>
  <si>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</si>
  <si>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</si>
  <si>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</si>
  <si>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</si>
  <si>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</si>
  <si>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</si>
  <si>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</si>
  <si>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</si>
  <si>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</si>
  <si>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</si>
  <si>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</si>
  <si>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</si>
  <si>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</si>
  <si>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</si>
  <si>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</si>
  <si>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</si>
  <si>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</si>
  <si>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</si>
  <si>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</si>
  <si>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</si>
  <si>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</si>
  <si>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</si>
  <si>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</si>
  <si>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</si>
  <si>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</si>
  <si>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</si>
  <si>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</si>
  <si>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</si>
  <si>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</si>
  <si>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</si>
  <si>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</si>
  <si>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</si>
  <si>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</si>
  <si>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</si>
  <si>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</si>
  <si>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</si>
  <si>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</si>
  <si>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</si>
  <si>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</si>
  <si>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</si>
  <si>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</si>
  <si>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</si>
  <si>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</si>
  <si>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</si>
  <si>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</si>
  <si>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</si>
  <si>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</si>
  <si>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</si>
  <si>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</si>
  <si>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</si>
  <si>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</si>
  <si>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</si>
  <si>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</si>
  <si>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</si>
  <si>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</si>
  <si>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</si>
  <si>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</si>
  <si>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</si>
  <si>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</si>
  <si>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</si>
  <si>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</si>
  <si>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</si>
  <si>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</si>
  <si>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</si>
  <si>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</si>
  <si>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</si>
  <si>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</si>
  <si>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</si>
  <si>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</si>
  <si>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</si>
  <si>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</si>
  <si>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</si>
  <si>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</si>
  <si>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</si>
  <si>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</si>
  <si>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</si>
  <si>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</si>
  <si>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</si>
  <si>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</si>
  <si>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</si>
  <si>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</si>
  <si>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</si>
  <si>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</si>
  <si>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</si>
  <si>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</si>
  <si>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</si>
  <si>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</si>
  <si>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</si>
  <si>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</si>
  <si>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</si>
  <si>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</si>
  <si>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</si>
  <si>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</si>
  <si>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</si>
  <si>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</si>
  <si>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</si>
  <si>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</si>
  <si>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</si>
  <si>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</si>
  <si>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</si>
  <si>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</si>
  <si>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</si>
  <si>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</si>
  <si>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</si>
  <si>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</si>
  <si>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</si>
  <si>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</si>
  <si>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</si>
  <si>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</si>
  <si>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</si>
  <si>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</si>
  <si>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</si>
  <si>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</si>
  <si>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</si>
  <si>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</si>
  <si>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</si>
  <si>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</si>
  <si>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</si>
  <si>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</si>
  <si>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</si>
  <si>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</si>
  <si>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</si>
  <si>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</si>
  <si>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</si>
  <si>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</si>
  <si>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</si>
  <si>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</si>
  <si>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</si>
  <si>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</si>
  <si>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</si>
  <si>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</si>
  <si>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</si>
  <si>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</si>
  <si>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</si>
  <si>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</si>
  <si>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</si>
  <si>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</si>
  <si>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</si>
  <si>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</si>
  <si>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</si>
  <si>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</si>
  <si>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</si>
  <si>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</si>
  <si>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</si>
  <si>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</si>
  <si>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</si>
  <si>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</si>
  <si>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</si>
  <si>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</si>
  <si>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</si>
  <si>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</si>
  <si>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</si>
  <si>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</si>
  <si>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</si>
  <si>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</si>
  <si>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</si>
  <si>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</si>
  <si>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</si>
  <si>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</si>
  <si>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</si>
  <si>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</si>
  <si>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</si>
  <si>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</si>
  <si>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</si>
  <si>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</si>
  <si>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</si>
  <si>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</si>
  <si>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</si>
  <si>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</si>
  <si>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</si>
  <si>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</si>
  <si>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</si>
  <si>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</si>
  <si>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</si>
  <si>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</si>
  <si>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</si>
  <si>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</si>
  <si>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</si>
  <si>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</si>
  <si>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</si>
  <si>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</si>
  <si>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</si>
  <si>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</si>
  <si>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</si>
  <si>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</si>
  <si>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</si>
  <si>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</si>
  <si>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</si>
  <si>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</si>
  <si>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</si>
  <si>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</si>
  <si>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</si>
  <si>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</si>
  <si>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</si>
  <si>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</si>
  <si>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</si>
  <si>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</si>
  <si>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</si>
  <si>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</si>
  <si>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</si>
  <si>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</si>
  <si>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</si>
  <si>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</si>
  <si>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</si>
  <si>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</si>
  <si>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</si>
  <si>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</si>
  <si>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</si>
  <si>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</si>
  <si>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</si>
  <si>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</si>
  <si>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</si>
  <si>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</si>
  <si>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</si>
  <si>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</si>
  <si>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</si>
  <si>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</si>
  <si>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</si>
  <si>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</si>
  <si>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</si>
  <si>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</si>
  <si>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</si>
  <si>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</si>
  <si>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</si>
  <si>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</si>
  <si>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</si>
  <si>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</si>
  <si>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</si>
  <si>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</si>
  <si>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</si>
  <si>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</si>
  <si>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</si>
  <si>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</si>
  <si>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</si>
  <si>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</si>
  <si>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</si>
  <si>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</si>
  <si>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</si>
  <si>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</si>
  <si>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</si>
  <si>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</si>
  <si>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</si>
  <si>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</si>
  <si>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</si>
  <si>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</si>
  <si>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</si>
  <si>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</si>
  <si>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</si>
  <si>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</si>
  <si>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</si>
  <si>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</si>
  <si>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</si>
  <si>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</si>
  <si>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</si>
  <si>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</si>
  <si>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</si>
  <si>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</si>
  <si>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</si>
  <si>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</si>
  <si>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</si>
  <si>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</si>
  <si>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</si>
  <si>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</si>
  <si>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</si>
  <si>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</si>
  <si>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</si>
  <si>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</si>
  <si>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</si>
  <si>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</si>
  <si>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</si>
  <si>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</si>
  <si>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</si>
  <si>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</si>
  <si>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</si>
  <si>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</si>
  <si>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</si>
  <si>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</si>
  <si>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</si>
  <si>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</si>
  <si>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</si>
  <si>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</si>
  <si>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</si>
  <si>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</si>
  <si>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</si>
  <si>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</si>
  <si>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</si>
  <si>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</si>
  <si>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</si>
  <si>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</si>
  <si>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</si>
  <si>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</si>
  <si>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</si>
  <si>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</si>
  <si>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</si>
  <si>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</si>
  <si>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</si>
  <si>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</si>
  <si>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</si>
  <si>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</si>
  <si>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</si>
  <si>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</si>
  <si>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</si>
  <si>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</si>
  <si>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</si>
  <si>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</si>
  <si>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</si>
  <si>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</si>
  <si>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</si>
  <si>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</si>
  <si>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</si>
  <si>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</si>
  <si>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</si>
  <si>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</si>
  <si>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</si>
  <si>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</si>
  <si>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</si>
  <si>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</si>
  <si>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</si>
  <si>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</si>
  <si>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</si>
  <si>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</si>
  <si>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</si>
  <si>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</si>
  <si>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</si>
  <si>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</si>
  <si>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</si>
  <si>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</si>
  <si>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</si>
  <si>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</si>
  <si>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</si>
  <si>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</si>
  <si>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</si>
  <si>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</si>
  <si>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</si>
  <si>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</si>
  <si>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</si>
  <si>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</si>
  <si>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</si>
  <si>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</si>
  <si>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</si>
  <si>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</si>
  <si>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</si>
  <si>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</si>
  <si>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</si>
  <si>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</si>
  <si>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</si>
  <si>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</si>
  <si>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</si>
  <si>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</si>
  <si>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</si>
  <si>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</si>
  <si>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</si>
  <si>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</si>
  <si>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</si>
  <si>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</si>
  <si>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</si>
  <si>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</si>
  <si>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</si>
  <si>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</si>
  <si>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</si>
  <si>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</si>
  <si>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</si>
  <si>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</si>
  <si>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</si>
  <si>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</si>
  <si>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</si>
  <si>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</si>
  <si>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</si>
  <si>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</si>
  <si>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</si>
  <si>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</si>
  <si>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</si>
  <si>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</si>
  <si>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</si>
  <si>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</si>
  <si>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</si>
  <si>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</si>
  <si>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</si>
  <si>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</si>
  <si>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</si>
  <si>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</si>
  <si>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</si>
  <si>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</si>
  <si>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</si>
  <si>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</si>
  <si>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</si>
  <si>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</si>
  <si>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</si>
  <si>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</si>
  <si>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</si>
  <si>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</si>
  <si>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</si>
  <si>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</si>
  <si>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</si>
  <si>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</si>
  <si>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</si>
  <si>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</si>
  <si>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</si>
  <si>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</si>
  <si>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</si>
  <si>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</si>
  <si>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</si>
  <si>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</si>
  <si>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</si>
  <si>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</si>
  <si>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</si>
  <si>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</si>
  <si>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</si>
  <si>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</si>
  <si>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</si>
  <si>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</si>
  <si>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</si>
  <si>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</si>
  <si>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</si>
  <si>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</si>
  <si>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</si>
  <si>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</si>
  <si>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</si>
  <si>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</si>
  <si>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</si>
  <si>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</si>
  <si>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</si>
  <si>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</si>
  <si>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</si>
  <si>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</si>
  <si>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</si>
  <si>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</si>
  <si>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</si>
  <si>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</si>
  <si>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</si>
  <si>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</si>
  <si>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</si>
  <si>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</si>
  <si>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</si>
  <si>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</si>
  <si>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</si>
  <si>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</si>
  <si>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</si>
  <si>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</si>
  <si>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</si>
  <si>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</si>
  <si>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</si>
  <si>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</si>
  <si>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</si>
  <si>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</si>
  <si>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</si>
  <si>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</si>
  <si>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</si>
  <si>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</si>
  <si>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</si>
  <si>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</si>
  <si>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</si>
  <si>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</si>
  <si>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</si>
  <si>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</si>
  <si>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</si>
  <si>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</si>
  <si>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</si>
  <si>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</si>
  <si>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</si>
  <si>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</si>
  <si>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</si>
  <si>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</si>
  <si>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</si>
  <si>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</si>
  <si>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</si>
  <si>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</si>
  <si>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</si>
  <si>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</si>
  <si>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</si>
  <si>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</si>
  <si>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</si>
  <si>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</si>
  <si>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</si>
  <si>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</si>
  <si>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</si>
  <si>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</si>
  <si>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</si>
  <si>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</si>
  <si>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</si>
  <si>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</si>
  <si>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</si>
  <si>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</si>
  <si>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</si>
  <si>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</si>
  <si>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</si>
  <si>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</si>
  <si>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</si>
  <si>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</si>
  <si>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</si>
  <si>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</si>
  <si>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</si>
  <si>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</si>
  <si>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</si>
  <si>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</si>
  <si>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</si>
  <si>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</si>
  <si>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</si>
  <si>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</si>
  <si>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</si>
  <si>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</si>
  <si>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</si>
  <si>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</si>
  <si>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</si>
  <si>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</si>
  <si>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</si>
  <si>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</si>
  <si>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</si>
  <si>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</si>
  <si>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</si>
  <si>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</si>
  <si>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</si>
  <si>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</si>
  <si>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</si>
  <si>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</si>
  <si>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</si>
  <si>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</si>
  <si>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</si>
  <si>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</si>
  <si>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</si>
  <si>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</si>
  <si>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</si>
  <si>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</si>
  <si>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</si>
  <si>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</si>
  <si>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</si>
  <si>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</si>
  <si>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</si>
  <si>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</si>
  <si>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</si>
  <si>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</si>
  <si>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</si>
  <si>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</si>
  <si>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</si>
  <si>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</si>
  <si>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</si>
  <si>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</si>
  <si>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</si>
  <si>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</si>
  <si>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</si>
  <si>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</si>
  <si>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</si>
  <si>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</si>
  <si>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</si>
  <si>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</si>
  <si>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</si>
  <si>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</si>
  <si>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</si>
  <si>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</si>
  <si>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</si>
  <si>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</si>
  <si>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</si>
  <si>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</si>
  <si>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</si>
  <si>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</si>
  <si>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</si>
  <si>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</si>
  <si>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</si>
  <si>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</si>
  <si>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</si>
  <si>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</si>
  <si>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</si>
  <si>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</si>
  <si>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</si>
  <si>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</si>
  <si>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</si>
  <si>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</si>
  <si>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</si>
  <si>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</si>
  <si>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</si>
  <si>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</si>
  <si>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</si>
  <si>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</si>
  <si>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</si>
  <si>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</si>
  <si>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</si>
  <si>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</si>
  <si>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</si>
  <si>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</si>
  <si>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</si>
  <si>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</si>
  <si>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</si>
  <si>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</si>
  <si>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</si>
  <si>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</si>
  <si>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</si>
  <si>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</si>
  <si>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</si>
  <si>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</si>
  <si>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</si>
  <si>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</si>
  <si>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</si>
  <si>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</si>
  <si>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</si>
  <si>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</si>
  <si>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</si>
  <si>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</si>
  <si>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</si>
  <si>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</si>
  <si>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</si>
  <si>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</si>
  <si>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</si>
  <si>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</si>
  <si>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</si>
  <si>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</si>
  <si>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</si>
  <si>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</si>
  <si>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</si>
  <si>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</si>
  <si>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</si>
  <si>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</si>
  <si>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</si>
  <si>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</si>
  <si>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</si>
  <si>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</si>
  <si>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</si>
  <si>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</si>
  <si>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</si>
  <si>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</si>
  <si>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</si>
  <si>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</si>
  <si>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</si>
  <si>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</si>
  <si>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</si>
  <si>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</si>
  <si>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</si>
  <si>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</si>
  <si>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</si>
  <si>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</si>
  <si>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</si>
  <si>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</si>
  <si>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</si>
  <si>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</si>
  <si>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</si>
  <si>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</si>
  <si>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</si>
  <si>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</si>
  <si>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</si>
  <si>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</si>
  <si>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</si>
  <si>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</si>
  <si>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</si>
  <si>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</si>
  <si>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</si>
  <si>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</si>
  <si>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</si>
  <si>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</si>
  <si>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</si>
  <si>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</si>
  <si>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</si>
  <si>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</si>
  <si>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</si>
  <si>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</si>
  <si>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</si>
  <si>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</si>
  <si>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</si>
  <si>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</si>
  <si>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</si>
  <si>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</si>
  <si>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</si>
  <si>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</si>
  <si>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</si>
  <si>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</si>
  <si>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</si>
  <si>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</si>
  <si>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</si>
  <si>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</si>
  <si>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</si>
  <si>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</si>
  <si>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</si>
  <si>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</si>
  <si>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</si>
  <si>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</si>
  <si>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</si>
  <si>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</si>
  <si>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</si>
  <si>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</si>
  <si>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</si>
  <si>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</si>
  <si>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</si>
  <si>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</si>
  <si>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</si>
  <si>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</si>
  <si>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</si>
  <si>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</si>
  <si>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</si>
  <si>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</si>
  <si>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</si>
  <si>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</si>
  <si>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</si>
  <si>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</si>
  <si>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</si>
  <si>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</si>
  <si>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</si>
  <si>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</si>
  <si>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</si>
  <si>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</si>
  <si>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</si>
  <si>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</si>
  <si>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</si>
  <si>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</si>
  <si>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</si>
  <si>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</si>
  <si>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</si>
  <si>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</si>
  <si>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</si>
  <si>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</si>
  <si>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</si>
  <si>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</si>
  <si>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</si>
  <si>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</si>
  <si>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</si>
  <si>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</si>
  <si>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</si>
  <si>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</si>
  <si>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</si>
  <si>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</si>
  <si>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</si>
  <si>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</si>
  <si>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</si>
  <si>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</si>
  <si>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</si>
  <si>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</si>
  <si>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</si>
  <si>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</si>
  <si>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</si>
  <si>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</si>
  <si>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</si>
  <si>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</si>
  <si>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</si>
  <si>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</si>
  <si>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</si>
  <si>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</si>
  <si>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</si>
  <si>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</si>
  <si>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</si>
  <si>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</si>
  <si>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</si>
  <si>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</si>
  <si>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</si>
  <si>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</si>
  <si>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</si>
  <si>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</si>
  <si>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</si>
  <si>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</si>
  <si>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</si>
  <si>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</si>
  <si>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</si>
  <si>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</si>
  <si>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</si>
  <si>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</si>
  <si>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</si>
  <si>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</si>
  <si>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</si>
  <si>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</si>
  <si>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</si>
  <si>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</si>
  <si>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</si>
  <si>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</si>
  <si>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</si>
  <si>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</si>
  <si>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</si>
  <si>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</si>
  <si>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</si>
  <si>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</si>
  <si>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</si>
  <si>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</si>
  <si>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</si>
  <si>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</si>
  <si>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</si>
  <si>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</si>
  <si>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</si>
  <si>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</si>
  <si>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</si>
  <si>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</si>
  <si>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</si>
  <si>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</si>
  <si>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</si>
  <si>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</si>
  <si>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</si>
  <si>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</si>
  <si>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</si>
  <si>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</si>
  <si>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</si>
  <si>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</si>
  <si>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</si>
  <si>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</si>
  <si>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</si>
  <si>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</si>
  <si>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</si>
  <si>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</si>
  <si>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</si>
  <si>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</si>
  <si>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</si>
  <si>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</si>
  <si>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</si>
  <si>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</si>
  <si>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</si>
  <si>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</si>
  <si>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</si>
  <si>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</si>
  <si>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</si>
  <si>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</si>
  <si>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</si>
  <si>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</si>
  <si>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</si>
  <si>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</si>
  <si>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</si>
  <si>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</si>
  <si>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</si>
  <si>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</si>
  <si>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</si>
  <si>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</si>
  <si>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</si>
  <si>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</si>
  <si>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</si>
  <si>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</si>
  <si>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</si>
  <si>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</si>
  <si>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</si>
  <si>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</si>
  <si>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</si>
  <si>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</si>
  <si>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</si>
  <si>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</si>
  <si>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</si>
  <si>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</si>
  <si>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</si>
  <si>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</si>
  <si>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</si>
  <si>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</si>
  <si>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</si>
  <si>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</si>
  <si>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</si>
  <si>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</si>
  <si>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</si>
  <si>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</si>
  <si>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</si>
  <si>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</si>
  <si>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</si>
  <si>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</si>
  <si>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</si>
  <si>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</si>
  <si>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</si>
  <si>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</si>
  <si>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</si>
  <si>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</si>
  <si>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</si>
  <si>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</si>
  <si>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</si>
  <si>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</si>
  <si>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</si>
  <si>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</si>
  <si>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</si>
  <si>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</si>
  <si>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</si>
  <si>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</si>
  <si>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</si>
  <si>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</si>
  <si>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</si>
  <si>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</si>
  <si>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</si>
  <si>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</si>
  <si>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</si>
  <si>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</si>
  <si>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</si>
  <si>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</si>
  <si>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</si>
  <si>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</si>
  <si>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</si>
  <si>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</si>
  <si>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</si>
  <si>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</si>
  <si>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</si>
  <si>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</si>
  <si>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</si>
  <si>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</si>
  <si>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</si>
  <si>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</si>
  <si>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</si>
  <si>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</si>
  <si>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</si>
  <si>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</si>
  <si>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</si>
  <si>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</si>
  <si>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</si>
  <si>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</si>
  <si>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</si>
  <si>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</si>
  <si>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</si>
  <si>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</si>
  <si>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</si>
  <si>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</si>
  <si>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</si>
  <si>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</si>
  <si>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</si>
  <si>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</si>
  <si>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</si>
  <si>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</si>
  <si>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</si>
  <si>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</si>
  <si>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</si>
  <si>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</si>
  <si>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</si>
  <si>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</si>
  <si>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</si>
  <si>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</si>
  <si>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</si>
  <si>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</si>
  <si>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</si>
  <si>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</si>
  <si>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</si>
  <si>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</si>
  <si>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</si>
  <si>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</si>
  <si>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</si>
  <si>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</si>
  <si>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</si>
  <si>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</si>
  <si>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</si>
  <si>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</si>
  <si>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</si>
  <si>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</si>
  <si>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</si>
  <si>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</si>
  <si>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</si>
  <si>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</si>
  <si>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</si>
  <si>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</si>
  <si>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</si>
  <si>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</si>
  <si>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</si>
  <si>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</si>
  <si>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</si>
  <si>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</si>
  <si>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</si>
  <si>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</si>
  <si>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</si>
  <si>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</si>
  <si>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</si>
  <si>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</si>
  <si>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</si>
  <si>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</si>
  <si>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</si>
  <si>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</si>
  <si>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</si>
  <si>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</si>
  <si>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</si>
  <si>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</si>
  <si>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</si>
  <si>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</si>
  <si>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</si>
  <si>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</si>
  <si>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</si>
  <si>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</si>
  <si>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</si>
  <si>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</si>
  <si>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</si>
  <si>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</si>
  <si>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</si>
  <si>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</si>
  <si>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</si>
  <si>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</si>
  <si>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</si>
  <si>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</si>
  <si>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</si>
  <si>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</si>
  <si>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</si>
  <si>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</si>
  <si>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</si>
  <si>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</si>
  <si>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</si>
  <si>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</si>
  <si>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</si>
  <si>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</si>
  <si>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</si>
  <si>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</si>
  <si>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</si>
  <si>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</si>
  <si>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</si>
  <si>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</si>
  <si>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</si>
  <si>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</si>
  <si>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</si>
  <si>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</si>
  <si>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</si>
  <si>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</si>
  <si>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</si>
  <si>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</si>
  <si>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</si>
  <si>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</si>
  <si>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</si>
  <si>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</si>
  <si>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</si>
  <si>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</si>
  <si>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</si>
  <si>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</si>
  <si>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</si>
  <si>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</si>
  <si>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</si>
  <si>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</si>
  <si>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</si>
  <si>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</si>
  <si>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</si>
  <si>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</si>
  <si>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</si>
  <si>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</si>
  <si>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</si>
  <si>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</si>
  <si>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</si>
  <si>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</si>
  <si>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</si>
  <si>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</si>
  <si>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</si>
  <si>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</si>
  <si>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</si>
  <si>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</si>
  <si>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</si>
  <si>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</si>
  <si>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</si>
  <si>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</si>
  <si>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</si>
  <si>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</si>
  <si>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</si>
  <si>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</si>
  <si>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</si>
  <si>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</si>
  <si>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</si>
  <si>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</si>
  <si>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</si>
  <si>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</si>
  <si>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</si>
  <si>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</si>
  <si>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</si>
  <si>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</si>
  <si>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</si>
  <si>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</si>
  <si>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</si>
  <si>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</si>
  <si>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</si>
  <si>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</si>
  <si>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</si>
  <si>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</si>
  <si>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</si>
  <si>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</si>
  <si>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</si>
  <si>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</si>
  <si>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</si>
  <si>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</si>
  <si>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</si>
  <si>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</si>
  <si>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</si>
  <si>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</si>
  <si>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</si>
  <si>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</si>
  <si>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</si>
  <si>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</si>
  <si>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</si>
  <si>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</si>
  <si>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</si>
  <si>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</si>
  <si>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</si>
  <si>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</si>
  <si>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</si>
  <si>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</si>
  <si>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</si>
  <si>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</si>
  <si>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</si>
  <si>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</si>
  <si>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</si>
  <si>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</si>
  <si>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</si>
  <si>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</si>
  <si>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</si>
  <si>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</si>
  <si>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</si>
  <si>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</si>
  <si>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</si>
  <si>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</si>
  <si>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</si>
  <si>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</si>
  <si>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</si>
  <si>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</si>
  <si>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</si>
  <si>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</si>
  <si>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</si>
  <si>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</si>
  <si>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</si>
  <si>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</si>
  <si>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</si>
  <si>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</si>
  <si>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</si>
  <si>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</si>
  <si>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</si>
  <si>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</si>
  <si>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</si>
  <si>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</si>
  <si>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</si>
  <si>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</si>
  <si>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</si>
  <si>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</si>
  <si>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</si>
  <si>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</si>
  <si>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</si>
  <si>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</si>
  <si>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</si>
  <si>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</si>
  <si>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</si>
  <si>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</si>
  <si>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</si>
  <si>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</si>
  <si>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</si>
  <si>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</si>
  <si>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</si>
  <si>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</si>
  <si>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</si>
  <si>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</si>
  <si>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</si>
  <si>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</si>
  <si>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</si>
  <si>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</si>
  <si>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</si>
  <si>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</si>
  <si>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</si>
  <si>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</si>
  <si>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</si>
  <si>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</si>
  <si>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</si>
  <si>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</si>
  <si>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</si>
  <si>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</si>
  <si>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</si>
  <si>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</si>
  <si>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</si>
  <si>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</si>
  <si>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</si>
  <si>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</si>
  <si>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</si>
  <si>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</si>
  <si>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</si>
  <si>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</si>
  <si>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</si>
  <si>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</si>
  <si>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</si>
  <si>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</si>
  <si>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</si>
  <si>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</si>
  <si>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</si>
  <si>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</si>
  <si>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</si>
  <si>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</si>
  <si>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</si>
  <si>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</si>
  <si>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</si>
  <si>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</si>
  <si>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</si>
  <si>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</si>
  <si>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</si>
  <si>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</si>
  <si>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</si>
  <si>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</si>
  <si>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</si>
  <si>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</si>
  <si>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</si>
  <si>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</si>
  <si>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</si>
  <si>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</si>
  <si>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</si>
  <si>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</si>
  <si>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</si>
  <si>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</si>
  <si>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</si>
  <si>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</si>
  <si>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</si>
  <si>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</si>
  <si>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</si>
  <si>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</si>
  <si>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</si>
  <si>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</si>
  <si>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</si>
  <si>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</si>
  <si>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</si>
  <si>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</si>
  <si>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</si>
  <si>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</si>
  <si>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</si>
  <si>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</si>
  <si>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</si>
  <si>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</si>
  <si>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</si>
  <si>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</si>
  <si>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</si>
  <si>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</si>
  <si>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</si>
  <si>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</si>
  <si>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</si>
  <si>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</si>
  <si>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</si>
  <si>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</si>
  <si>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</si>
  <si>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</si>
  <si>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</si>
  <si>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</si>
  <si>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</si>
  <si>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</si>
  <si>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</si>
  <si>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</si>
  <si>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</si>
  <si>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</si>
  <si>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</si>
  <si>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</si>
  <si>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</si>
  <si>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</si>
  <si>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</si>
  <si>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</si>
  <si>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</si>
  <si>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</si>
  <si>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</si>
  <si>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</si>
  <si>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</si>
  <si>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</si>
  <si>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</si>
  <si>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</si>
  <si>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</si>
  <si>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</si>
  <si>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</si>
  <si>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</si>
  <si>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</si>
  <si>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</si>
  <si>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</si>
  <si>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</si>
  <si>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</si>
  <si>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</si>
  <si>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</si>
  <si>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</si>
  <si>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</si>
  <si>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</si>
  <si>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</si>
  <si>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</si>
  <si>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</si>
  <si>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</si>
  <si>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</si>
  <si>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</si>
  <si>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</si>
  <si>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</si>
  <si>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</si>
  <si>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</si>
  <si>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</si>
  <si>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</si>
  <si>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</si>
  <si>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</si>
  <si>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</si>
  <si>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</si>
  <si>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</si>
  <si>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</si>
  <si>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</si>
  <si>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</si>
  <si>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</si>
  <si>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</si>
  <si>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</si>
  <si>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</si>
  <si>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</si>
  <si>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</si>
  <si>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</si>
  <si>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</si>
  <si>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</si>
  <si>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</si>
  <si>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</si>
  <si>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</si>
  <si>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</si>
  <si>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</si>
  <si>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</si>
  <si>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</si>
  <si>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</si>
  <si>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</si>
  <si>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</si>
  <si>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</si>
  <si>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</si>
  <si>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</si>
  <si>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</si>
  <si>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</si>
  <si>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</si>
  <si>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</si>
  <si>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</si>
  <si>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</si>
  <si>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</si>
  <si>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</si>
  <si>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</si>
  <si>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</si>
  <si>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</si>
  <si>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</si>
  <si>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</si>
  <si>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</si>
  <si>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</si>
  <si>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</si>
  <si>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</si>
  <si>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</si>
  <si>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</si>
  <si>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</si>
  <si>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</si>
  <si>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</si>
  <si>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</si>
  <si>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</si>
  <si>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</si>
  <si>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</si>
  <si>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</si>
  <si>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</si>
  <si>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</si>
  <si>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</si>
  <si>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</si>
  <si>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</si>
  <si>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</si>
  <si>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</si>
  <si>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</si>
  <si>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</si>
  <si>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</si>
  <si>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</si>
  <si>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</si>
  <si>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</si>
  <si>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</si>
  <si>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</si>
  <si>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</si>
  <si>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</si>
  <si>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</si>
  <si>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</si>
  <si>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</si>
  <si>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</si>
  <si>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</si>
  <si>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</si>
  <si>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</si>
  <si>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</si>
  <si>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</si>
  <si>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</si>
  <si>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</si>
  <si>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</si>
  <si>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</si>
  <si>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</si>
  <si>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</si>
  <si>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</si>
  <si>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</si>
  <si>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</si>
  <si>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</si>
  <si>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</si>
  <si>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</si>
  <si>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</si>
  <si>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</si>
  <si>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</si>
  <si>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</si>
  <si>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</si>
  <si>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</si>
  <si>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</si>
  <si>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</si>
  <si>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</si>
  <si>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</si>
  <si>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</si>
  <si>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</si>
  <si>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</si>
  <si>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</si>
  <si>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</si>
  <si>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</si>
  <si>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</si>
  <si>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</si>
  <si>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</si>
  <si>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</si>
  <si>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</si>
  <si>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</si>
  <si>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</si>
  <si>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</si>
  <si>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</si>
  <si>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</si>
  <si>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</si>
  <si>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</si>
  <si>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</si>
  <si>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</si>
  <si>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</si>
  <si>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</si>
  <si>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</si>
  <si>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</si>
  <si>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</si>
  <si>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</si>
  <si>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</si>
  <si>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</si>
  <si>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</si>
  <si>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</si>
  <si>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</si>
  <si>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</si>
  <si>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</si>
  <si>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</si>
  <si>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</si>
  <si>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</si>
  <si>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</si>
  <si>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</si>
  <si>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</si>
  <si>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</si>
  <si>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</si>
  <si>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</si>
  <si>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</si>
  <si>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</si>
  <si>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</si>
  <si>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</si>
  <si>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</si>
  <si>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</si>
  <si>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</si>
  <si>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</si>
  <si>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</si>
  <si>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</si>
  <si>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</si>
  <si>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</si>
  <si>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</si>
  <si>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</si>
  <si>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</si>
  <si>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</si>
  <si>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</si>
  <si>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</si>
  <si>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</si>
  <si>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</si>
  <si>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</si>
  <si>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</si>
  <si>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</si>
  <si>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</si>
  <si>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</si>
  <si>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</si>
  <si>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</si>
  <si>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</si>
  <si>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</si>
  <si>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</si>
  <si>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</si>
  <si>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</si>
  <si>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</si>
  <si>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</si>
  <si>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</si>
  <si>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</si>
  <si>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</si>
  <si>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</si>
  <si>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</si>
  <si>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</si>
  <si>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</si>
  <si>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</si>
  <si>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</si>
  <si>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</si>
  <si>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</si>
  <si>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</si>
  <si>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</si>
  <si>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</si>
  <si>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</si>
  <si>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</si>
  <si>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</si>
  <si>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</si>
  <si>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</si>
  <si>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</si>
  <si>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</si>
  <si>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</si>
  <si>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</si>
  <si>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</si>
  <si>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</si>
  <si>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</si>
  <si>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</si>
  <si>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</si>
  <si>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</si>
  <si>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</si>
  <si>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</si>
  <si>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</si>
  <si>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</si>
  <si>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</si>
  <si>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</si>
  <si>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</si>
  <si>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</si>
  <si>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</si>
  <si>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</si>
  <si>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</si>
  <si>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</si>
  <si>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</si>
  <si>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</si>
  <si>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</si>
  <si>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</si>
  <si>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</si>
  <si>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</si>
  <si>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</si>
  <si>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</si>
  <si>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</si>
  <si>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</si>
  <si>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</si>
  <si>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</si>
  <si>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</si>
  <si>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</si>
  <si>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</si>
  <si>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</si>
  <si>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</si>
  <si>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</si>
  <si>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</si>
  <si>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</si>
  <si>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</si>
  <si>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</si>
  <si>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</si>
  <si>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</si>
  <si>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</si>
  <si>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</si>
  <si>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</si>
  <si>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</si>
  <si>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</si>
  <si>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</si>
  <si>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</si>
  <si>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</si>
  <si>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</si>
  <si>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</si>
  <si>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</si>
  <si>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</si>
  <si>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</si>
  <si>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</si>
  <si>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</si>
  <si>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</si>
  <si>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</si>
  <si>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</si>
  <si>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</si>
  <si>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</si>
  <si>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</si>
  <si>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</si>
  <si>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</si>
  <si>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</si>
  <si>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</si>
  <si>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</si>
  <si>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</si>
  <si>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</si>
  <si>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</si>
  <si>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</si>
  <si>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</si>
  <si>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</si>
  <si>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</si>
  <si>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</si>
  <si>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</si>
  <si>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</si>
  <si>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</si>
  <si>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</si>
  <si>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</si>
  <si>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</si>
  <si>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</si>
  <si>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</si>
  <si>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</si>
  <si>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</si>
  <si>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</si>
  <si>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</si>
  <si>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</si>
  <si>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</si>
  <si>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</si>
  <si>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</si>
  <si>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</si>
  <si>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</si>
  <si>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</si>
  <si>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</si>
  <si>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</si>
  <si>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</si>
  <si>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</si>
  <si>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</si>
  <si>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</si>
  <si>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</si>
  <si>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</si>
  <si>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</si>
  <si>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</si>
  <si>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</si>
  <si>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</si>
  <si>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</si>
  <si>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</si>
  <si>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</si>
  <si>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</si>
  <si>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</si>
  <si>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</si>
  <si>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</si>
  <si>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</si>
  <si>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</si>
  <si>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</si>
  <si>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</si>
  <si>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</si>
  <si>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</si>
  <si>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</si>
  <si>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</si>
  <si>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</si>
  <si>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</si>
  <si>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</si>
  <si>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</si>
  <si>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</si>
  <si>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</si>
  <si>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</si>
  <si>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</si>
  <si>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</si>
  <si>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</si>
  <si>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</si>
  <si>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</si>
  <si>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</si>
  <si>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</si>
  <si>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</si>
  <si>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</si>
  <si>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</si>
  <si>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</si>
  <si>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</si>
  <si>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</si>
  <si>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</si>
  <si>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</si>
  <si>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</si>
  <si>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</si>
  <si>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</si>
  <si>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</si>
  <si>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</si>
  <si>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</si>
  <si>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</si>
  <si>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</si>
  <si>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</si>
  <si>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</si>
  <si>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</si>
  <si>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</si>
  <si>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</si>
  <si>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</si>
  <si>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</si>
  <si>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</si>
  <si>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</si>
  <si>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</si>
  <si>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</si>
  <si>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</si>
  <si>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</si>
  <si>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</si>
  <si>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</si>
  <si>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</si>
  <si>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</si>
  <si>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</si>
  <si>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</si>
  <si>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</si>
  <si>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</si>
  <si>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</si>
  <si>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</si>
  <si>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</si>
  <si>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</si>
  <si>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</si>
  <si>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</si>
  <si>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</si>
  <si>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</si>
  <si>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</si>
  <si>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</si>
  <si>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</si>
  <si>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</si>
  <si>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</si>
  <si>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</si>
  <si>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</si>
  <si>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</si>
  <si>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</si>
  <si>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</si>
  <si>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</si>
  <si>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</si>
  <si>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</si>
  <si>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</si>
  <si>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</si>
  <si>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</si>
  <si>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</si>
  <si>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</si>
  <si>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</si>
  <si>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</si>
  <si>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</si>
  <si>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</si>
  <si>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</si>
  <si>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</si>
  <si>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</si>
  <si>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</si>
  <si>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</si>
  <si>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</si>
  <si>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</si>
  <si>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</si>
  <si>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</si>
  <si>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</si>
  <si>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</si>
  <si>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</si>
  <si>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</si>
  <si>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</si>
  <si>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</si>
  <si>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</si>
  <si>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</si>
  <si>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</si>
  <si>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</si>
  <si>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</si>
  <si>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</si>
  <si>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</si>
  <si>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</si>
  <si>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</si>
  <si>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</si>
  <si>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</si>
  <si>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</si>
  <si>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</si>
  <si>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</si>
  <si>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</si>
  <si>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</si>
  <si>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</si>
  <si>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</si>
  <si>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</si>
  <si>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</si>
  <si>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</si>
  <si>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</si>
  <si>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</si>
  <si>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</si>
  <si>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</si>
  <si>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</si>
  <si>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</si>
  <si>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</si>
  <si>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</si>
  <si>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</si>
  <si>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</si>
  <si>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</si>
  <si>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</si>
  <si>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</si>
  <si>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</si>
  <si>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</si>
  <si>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</si>
  <si>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</si>
  <si>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</si>
  <si>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</si>
  <si>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</si>
  <si>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</si>
  <si>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</si>
  <si>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</si>
  <si>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</si>
  <si>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</si>
  <si>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</si>
  <si>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</si>
  <si>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</si>
  <si>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</si>
  <si>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</si>
  <si>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</si>
  <si>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</si>
  <si>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</si>
  <si>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</si>
  <si>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</si>
  <si>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</si>
  <si>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</si>
  <si>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</si>
  <si>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</si>
  <si>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</si>
  <si>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</si>
  <si>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</si>
  <si>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</si>
  <si>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</si>
  <si>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</si>
  <si>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</si>
  <si>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</si>
  <si>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</si>
  <si>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</si>
  <si>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</si>
  <si>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</si>
  <si>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</si>
  <si>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</si>
  <si>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</si>
  <si>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</si>
  <si>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</si>
  <si>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</si>
  <si>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</si>
  <si>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</si>
  <si>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</si>
  <si>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</si>
  <si>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</si>
  <si>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</si>
  <si>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</si>
  <si>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</si>
  <si>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</si>
  <si>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</si>
  <si>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</si>
  <si>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</si>
  <si>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</si>
  <si>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</si>
  <si>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</si>
  <si>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</si>
  <si>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</si>
  <si>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</si>
  <si>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</si>
  <si>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</si>
  <si>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</si>
  <si>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</si>
  <si>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</si>
  <si>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</si>
  <si>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</si>
  <si>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</si>
  <si>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</si>
  <si>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</si>
  <si>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</si>
  <si>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</si>
  <si>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</si>
  <si>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</si>
  <si>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</si>
  <si>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</si>
  <si>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</si>
  <si>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</si>
  <si>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</si>
  <si>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</si>
  <si>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</si>
  <si>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</si>
  <si>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</si>
  <si>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</si>
  <si>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</si>
  <si>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</si>
  <si>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</si>
  <si>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</si>
  <si>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</si>
  <si>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</si>
  <si>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</si>
  <si>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</si>
  <si>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</si>
  <si>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</si>
  <si>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</si>
  <si>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</si>
  <si>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</si>
  <si>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</si>
  <si>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</si>
  <si>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</si>
  <si>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</si>
  <si>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</si>
  <si>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</si>
  <si>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</si>
  <si>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</si>
  <si>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</si>
  <si>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</si>
  <si>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</si>
  <si>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</si>
  <si>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</si>
  <si>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</si>
  <si>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</si>
  <si>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</si>
  <si>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</si>
  <si>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</si>
  <si>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</si>
  <si>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</si>
  <si>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</si>
  <si>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</si>
  <si>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</si>
  <si>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</si>
  <si>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</si>
  <si>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</si>
  <si>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</si>
  <si>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</si>
  <si>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</si>
  <si>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</si>
  <si>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</si>
  <si>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</si>
  <si>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</si>
  <si>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</si>
  <si>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</si>
  <si>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</si>
  <si>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</si>
  <si>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</si>
  <si>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</si>
  <si>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</si>
  <si>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</si>
  <si>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</si>
  <si>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</si>
  <si>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</si>
  <si>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</si>
  <si>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</si>
  <si>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</si>
  <si>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</si>
  <si>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</si>
  <si>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</si>
  <si>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</si>
  <si>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</si>
  <si>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</si>
  <si>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</si>
  <si>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</si>
  <si>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</si>
  <si>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</si>
  <si>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</si>
  <si>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</si>
  <si>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</si>
  <si>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</si>
  <si>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</si>
  <si>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</si>
  <si>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</si>
  <si>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</si>
  <si>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</si>
  <si>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</si>
  <si>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</si>
  <si>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</si>
  <si>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</si>
  <si>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</si>
  <si>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</si>
  <si>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</si>
  <si>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</si>
  <si>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</si>
  <si>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</si>
  <si>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</si>
  <si>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</si>
  <si>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</si>
  <si>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</si>
  <si>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</si>
  <si>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</si>
  <si>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</si>
  <si>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</si>
  <si>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</si>
  <si>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</si>
  <si>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</si>
  <si>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</si>
  <si>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</si>
  <si>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</si>
  <si>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</si>
  <si>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</si>
  <si>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</si>
  <si>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</si>
  <si>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</si>
  <si>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</si>
  <si>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</si>
  <si>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</si>
  <si>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</si>
  <si>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</si>
  <si>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</si>
  <si>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</si>
  <si>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</si>
  <si>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</si>
  <si>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</si>
  <si>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</si>
  <si>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</si>
  <si>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</si>
  <si>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</si>
  <si>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</si>
  <si>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</si>
  <si>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</si>
  <si>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</si>
  <si>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</si>
  <si>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</si>
  <si>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</si>
  <si>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</si>
  <si>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</si>
  <si>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</si>
  <si>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</si>
  <si>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</si>
  <si>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</si>
  <si>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</si>
  <si>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</si>
  <si>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</si>
  <si>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</si>
  <si>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</si>
  <si>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</si>
  <si>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</si>
  <si>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</si>
  <si>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</si>
  <si>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</si>
  <si>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</si>
  <si>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</si>
  <si>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</si>
  <si>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</si>
  <si>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</si>
  <si>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</si>
  <si>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</si>
  <si>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</si>
  <si>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</si>
  <si>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</si>
  <si>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</si>
  <si>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</si>
  <si>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</si>
  <si>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</si>
  <si>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</si>
  <si>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</si>
  <si>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</si>
  <si>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</si>
  <si>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</si>
  <si>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</si>
  <si>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</si>
  <si>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</si>
  <si>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</si>
  <si>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</si>
  <si>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</si>
  <si>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</si>
  <si>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</si>
  <si>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</si>
  <si>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</si>
  <si>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</si>
  <si>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</si>
  <si>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</si>
  <si>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</si>
  <si>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</si>
  <si>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</si>
  <si>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</si>
  <si>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</si>
  <si>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</si>
  <si>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</si>
  <si>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</si>
  <si>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</si>
  <si>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</si>
  <si>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</si>
  <si>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</si>
  <si>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</si>
  <si>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</si>
  <si>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</si>
  <si>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</si>
  <si>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</si>
  <si>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</si>
  <si>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</si>
  <si>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</si>
  <si>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</si>
  <si>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</si>
  <si>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</si>
  <si>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</si>
  <si>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</si>
  <si>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</si>
  <si>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</si>
  <si>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</si>
  <si>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</si>
  <si>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</si>
  <si>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</si>
  <si>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</si>
  <si>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</si>
  <si>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</si>
  <si>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</si>
  <si>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</si>
  <si>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</si>
  <si>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</si>
  <si>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</si>
  <si>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</si>
  <si>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</si>
  <si>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</si>
  <si>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</si>
  <si>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</si>
  <si>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</si>
  <si>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</si>
  <si>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</si>
  <si>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</si>
  <si>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</si>
  <si>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</si>
  <si>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</si>
  <si>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</si>
  <si>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</si>
  <si>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</si>
  <si>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</si>
  <si>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</si>
  <si>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</si>
  <si>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</si>
  <si>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</si>
  <si>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</si>
  <si>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</si>
  <si>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</si>
  <si>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</si>
  <si>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</si>
  <si>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</si>
  <si>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</si>
  <si>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</si>
  <si>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</si>
  <si>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</si>
  <si>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</si>
  <si>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</si>
  <si>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</si>
  <si>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</si>
  <si>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</si>
  <si>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</si>
  <si>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</si>
  <si>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</si>
  <si>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</si>
  <si>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</si>
  <si>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</si>
  <si>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</si>
  <si>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</si>
  <si>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</si>
  <si>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</si>
  <si>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</si>
  <si>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</si>
  <si>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</si>
  <si>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</si>
  <si>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</si>
  <si>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</si>
  <si>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</si>
  <si>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</si>
  <si>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</si>
  <si>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</si>
  <si>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</si>
  <si>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</si>
  <si>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</si>
  <si>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</si>
  <si>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</si>
  <si>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</si>
  <si>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</si>
  <si>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</si>
  <si>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</si>
  <si>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</si>
  <si>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</si>
  <si>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</si>
  <si>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</si>
  <si>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</si>
  <si>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</si>
  <si>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</si>
  <si>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</si>
  <si>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</si>
  <si>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</si>
  <si>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</si>
  <si>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</si>
  <si>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</si>
  <si>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</si>
  <si>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</si>
  <si>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</si>
  <si>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</si>
  <si>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</si>
  <si>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</si>
  <si>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</si>
  <si>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</si>
  <si>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</si>
  <si>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</si>
  <si>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</si>
  <si>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</si>
  <si>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</si>
  <si>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</si>
  <si>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</si>
  <si>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</si>
  <si>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</si>
  <si>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</si>
  <si>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</si>
  <si>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</si>
  <si>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</si>
  <si>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</si>
  <si>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</si>
  <si>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</si>
  <si>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</si>
  <si>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</si>
  <si>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</si>
  <si>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</si>
  <si>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</si>
  <si>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</si>
  <si>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</si>
  <si>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</si>
  <si>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</si>
  <si>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</si>
  <si>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</si>
  <si>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</si>
  <si>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</si>
  <si>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</si>
  <si>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</si>
  <si>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</si>
  <si>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</si>
  <si>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</si>
  <si>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</si>
  <si>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</si>
  <si>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</si>
  <si>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</si>
  <si>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</si>
  <si>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</si>
  <si>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</si>
  <si>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</si>
  <si>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</si>
  <si>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</si>
  <si>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</si>
  <si>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</si>
  <si>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</si>
  <si>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</si>
  <si>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</si>
  <si>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</si>
  <si>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</si>
  <si>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</si>
  <si>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</si>
  <si>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</si>
  <si>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</si>
  <si>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</si>
  <si>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</si>
  <si>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</si>
  <si>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</si>
  <si>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</si>
  <si>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</si>
  <si>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</si>
  <si>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</si>
  <si>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</si>
  <si>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</si>
  <si>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</si>
  <si>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</si>
  <si>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</si>
  <si>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</si>
  <si>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</si>
  <si>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</si>
  <si>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</si>
  <si>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</si>
  <si>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</si>
  <si>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</si>
  <si>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</si>
  <si>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</si>
  <si>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</si>
  <si>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</si>
  <si>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</si>
  <si>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</si>
  <si>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</si>
  <si>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</si>
  <si>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</si>
  <si>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</si>
  <si>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</si>
  <si>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</si>
  <si>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</si>
  <si>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</si>
  <si>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</si>
  <si>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</si>
  <si>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</si>
  <si>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</si>
  <si>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</si>
  <si>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</si>
  <si>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</si>
  <si>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</si>
  <si>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</si>
  <si>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</si>
  <si>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</si>
  <si>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</si>
  <si>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</si>
  <si>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</si>
  <si>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</si>
  <si>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</si>
  <si>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</si>
  <si>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</si>
  <si>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</si>
  <si>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</si>
  <si>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</si>
  <si>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</si>
  <si>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</si>
  <si>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</si>
  <si>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</si>
  <si>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</si>
  <si>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</si>
  <si>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</si>
  <si>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</si>
  <si>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</si>
  <si>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</si>
  <si>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</si>
  <si>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</si>
  <si>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</si>
  <si>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</si>
  <si>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</si>
  <si>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</si>
  <si>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</si>
  <si>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</si>
  <si>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</si>
  <si>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</si>
  <si>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</si>
  <si>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</si>
  <si>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</si>
  <si>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</si>
  <si>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</si>
  <si>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</si>
  <si>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</si>
  <si>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</si>
  <si>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</si>
  <si>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</si>
  <si>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</si>
  <si>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</si>
  <si>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</si>
  <si>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</si>
  <si>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</si>
  <si>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</si>
  <si>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</si>
  <si>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</si>
  <si>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</si>
  <si>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</si>
  <si>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</si>
  <si>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</si>
  <si>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</si>
  <si>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</si>
  <si>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</si>
  <si>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</si>
  <si>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</si>
  <si>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</si>
  <si>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</si>
  <si>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</si>
  <si>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</si>
  <si>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</si>
  <si>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</si>
  <si>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</si>
  <si>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</si>
  <si>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</si>
  <si>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</si>
  <si>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</si>
  <si>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</si>
  <si>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</si>
  <si>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</si>
  <si>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</si>
  <si>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</si>
  <si>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</si>
  <si>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</si>
  <si>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</si>
  <si>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</si>
  <si>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</si>
  <si>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</si>
  <si>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</si>
  <si>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</si>
  <si>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</si>
  <si>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</si>
  <si>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</si>
  <si>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</si>
  <si>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</si>
  <si>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</si>
  <si>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</si>
  <si>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</si>
  <si>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</si>
  <si>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</si>
  <si>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</si>
  <si>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</si>
  <si>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</si>
  <si>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</si>
  <si>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</si>
  <si>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</si>
  <si>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</si>
  <si>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</si>
  <si>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</si>
  <si>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</si>
  <si>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</si>
  <si>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</si>
  <si>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</si>
  <si>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</si>
  <si>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</si>
  <si>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</si>
  <si>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</si>
  <si>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</si>
  <si>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</si>
  <si>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</si>
  <si>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</si>
  <si>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</si>
  <si>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</si>
  <si>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</si>
  <si>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</si>
  <si>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</si>
  <si>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</si>
  <si>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</si>
  <si>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</si>
  <si>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</si>
  <si>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</si>
  <si>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</si>
  <si>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</si>
  <si>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</si>
  <si>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</si>
  <si>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</si>
  <si>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</si>
  <si>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</si>
  <si>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</si>
  <si>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</si>
  <si>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</si>
  <si>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</si>
  <si>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</si>
  <si>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</si>
  <si>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</si>
  <si>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</si>
  <si>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</si>
  <si>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</si>
  <si>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</si>
  <si>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</si>
  <si>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</si>
  <si>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</si>
  <si>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</si>
  <si>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</si>
  <si>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</si>
  <si>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</si>
  <si>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</si>
  <si>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</si>
  <si>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</si>
  <si>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</si>
  <si>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</si>
  <si>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</si>
  <si>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</si>
  <si>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</si>
  <si>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</si>
  <si>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</si>
  <si>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</si>
  <si>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</si>
  <si>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</si>
  <si>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</si>
  <si>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</si>
  <si>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</si>
  <si>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</si>
  <si>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</si>
  <si>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</si>
  <si>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</si>
  <si>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</si>
  <si>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</si>
  <si>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</si>
  <si>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</si>
  <si>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</si>
  <si>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</si>
  <si>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</si>
  <si>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</si>
  <si>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</si>
  <si>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</si>
  <si>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</si>
  <si>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</si>
  <si>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</si>
  <si>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</si>
  <si>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</si>
  <si>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</si>
  <si>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</si>
  <si>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</si>
  <si>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</si>
  <si>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</si>
  <si>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</si>
  <si>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</si>
  <si>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</si>
  <si>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</si>
  <si>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</si>
  <si>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</si>
  <si>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</si>
  <si>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</si>
  <si>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</si>
  <si>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</si>
  <si>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</si>
  <si>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</si>
  <si>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</si>
  <si>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</si>
  <si>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</si>
  <si>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</si>
  <si>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</si>
  <si>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</si>
  <si>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</si>
  <si>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</si>
  <si>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</si>
  <si>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</si>
  <si>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</si>
  <si>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</si>
  <si>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</si>
  <si>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</si>
  <si>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</si>
  <si>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</si>
  <si>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</si>
  <si>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</si>
  <si>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</si>
  <si>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</si>
  <si>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</si>
  <si>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</si>
  <si>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</si>
  <si>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</si>
  <si>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</si>
  <si>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</si>
  <si>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</si>
  <si>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</si>
  <si>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</si>
  <si>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</si>
  <si>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</si>
  <si>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</si>
  <si>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</si>
  <si>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</si>
  <si>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</si>
  <si>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</si>
  <si>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</si>
  <si>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</si>
  <si>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</si>
  <si>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</si>
  <si>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</si>
  <si>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</si>
  <si>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</si>
  <si>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</si>
  <si>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</si>
  <si>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</si>
  <si>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</si>
  <si>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</si>
  <si>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</si>
  <si>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</si>
  <si>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</si>
  <si>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</si>
  <si>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</si>
  <si>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</si>
  <si>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</si>
  <si>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</si>
  <si>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</si>
  <si>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</si>
  <si>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</si>
  <si>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</si>
  <si>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</si>
  <si>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</si>
  <si>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</si>
  <si>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</si>
  <si>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</si>
  <si>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</si>
  <si>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</si>
  <si>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</si>
  <si>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</si>
  <si>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</si>
  <si>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</si>
  <si>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</si>
  <si>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</si>
  <si>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</si>
  <si>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</si>
  <si>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</si>
  <si>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</si>
  <si>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</si>
  <si>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</si>
  <si>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</si>
  <si>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</si>
  <si>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</si>
  <si>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</si>
  <si>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</si>
  <si>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</si>
  <si>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</si>
  <si>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</si>
  <si>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</si>
  <si>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</si>
  <si>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</si>
  <si>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</si>
  <si>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</si>
  <si>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</si>
  <si>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</si>
  <si>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</si>
  <si>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</si>
  <si>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</si>
  <si>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</si>
  <si>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</si>
  <si>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</si>
  <si>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</si>
  <si>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</si>
  <si>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</si>
  <si>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</si>
  <si>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</si>
  <si>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</si>
  <si>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</si>
  <si>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</si>
  <si>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</si>
  <si>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</si>
  <si>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</si>
  <si>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</si>
  <si>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</si>
  <si>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</si>
  <si>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</si>
  <si>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</si>
  <si>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</si>
  <si>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</si>
  <si>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</si>
  <si>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</si>
  <si>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</si>
  <si>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</si>
  <si>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</si>
  <si>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</si>
  <si>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</si>
  <si>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</si>
  <si>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</si>
  <si>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</si>
  <si>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</si>
  <si>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</si>
  <si>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</si>
  <si>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</si>
  <si>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</si>
  <si>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</si>
  <si>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</si>
  <si>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</si>
  <si>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</si>
  <si>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</si>
  <si>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</si>
  <si>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</si>
  <si>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</si>
  <si>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</si>
  <si>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</si>
  <si>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</si>
  <si>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</si>
  <si>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</si>
  <si>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</si>
  <si>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</si>
  <si>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</si>
  <si>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</si>
  <si>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</si>
  <si>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</si>
  <si>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</si>
  <si>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</si>
  <si>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</si>
  <si>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</si>
  <si>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</si>
  <si>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</si>
  <si>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</si>
  <si>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</si>
  <si>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</si>
  <si>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</si>
  <si>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</si>
  <si>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</si>
  <si>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</si>
  <si>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</si>
  <si>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</si>
  <si>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</si>
  <si>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</si>
  <si>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</si>
  <si>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</si>
  <si>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</si>
  <si>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</si>
  <si>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</si>
  <si>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</si>
  <si>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</si>
  <si>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</si>
  <si>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</si>
  <si>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</si>
  <si>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</si>
  <si>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</si>
  <si>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</si>
  <si>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</si>
  <si>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</si>
  <si>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</si>
  <si>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</si>
  <si>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</si>
  <si>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</si>
  <si>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</si>
  <si>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</si>
  <si>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</si>
  <si>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</si>
  <si>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</si>
  <si>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</si>
  <si>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</si>
  <si>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</si>
  <si>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</si>
  <si>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</si>
  <si>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</si>
  <si>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</si>
  <si>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</si>
  <si>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</si>
  <si>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</si>
  <si>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</si>
  <si>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</si>
  <si>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</si>
  <si>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</si>
  <si>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</si>
  <si>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</si>
  <si>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</si>
  <si>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</si>
  <si>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</si>
  <si>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</si>
  <si>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</si>
  <si>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</si>
  <si>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</si>
  <si>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</si>
  <si>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</si>
  <si>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</si>
  <si>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</si>
  <si>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</si>
  <si>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</si>
  <si>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</si>
  <si>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</si>
  <si>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</si>
  <si>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</si>
  <si>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</si>
  <si>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</si>
  <si>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</si>
  <si>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</si>
  <si>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</si>
  <si>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</si>
  <si>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</si>
  <si>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</si>
  <si>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</si>
  <si>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</si>
  <si>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</si>
  <si>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</si>
  <si>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</si>
  <si>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</si>
  <si>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</si>
  <si>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</si>
  <si>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</si>
  <si>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</si>
  <si>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</si>
  <si>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</si>
  <si>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</si>
  <si>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</si>
  <si>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</si>
  <si>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</si>
  <si>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</si>
  <si>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</si>
  <si>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</si>
  <si>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</si>
  <si>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</si>
  <si>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</si>
  <si>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</si>
  <si>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</si>
  <si>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</si>
  <si>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</si>
  <si>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</si>
  <si>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</si>
  <si>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</si>
  <si>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</si>
  <si>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</si>
  <si>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</si>
  <si>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</si>
  <si>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</si>
  <si>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</si>
  <si>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</si>
  <si>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</si>
  <si>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</si>
  <si>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</si>
  <si>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</si>
  <si>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</si>
  <si>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</si>
  <si>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</si>
  <si>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</si>
  <si>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</si>
  <si>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</si>
  <si>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</si>
  <si>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</si>
  <si>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</si>
  <si>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</si>
  <si>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</si>
  <si>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</si>
  <si>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</si>
  <si>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</si>
  <si>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</si>
  <si>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</si>
  <si>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</si>
  <si>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</si>
  <si>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</si>
  <si>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</si>
  <si>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</si>
  <si>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</si>
  <si>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</si>
  <si>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</si>
  <si>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</si>
  <si>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</si>
  <si>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</si>
  <si>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</si>
  <si>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</si>
  <si>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</si>
  <si>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</si>
  <si>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</si>
  <si>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</si>
  <si>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</si>
  <si>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</si>
  <si>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</si>
  <si>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</si>
  <si>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</si>
  <si>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</si>
  <si>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</si>
  <si>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</si>
  <si>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</si>
  <si>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</si>
  <si>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</si>
  <si>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</si>
  <si>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</si>
  <si>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</si>
  <si>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</si>
  <si>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</si>
  <si>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</si>
  <si>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</si>
  <si>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</si>
  <si>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</si>
  <si>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</si>
  <si>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</si>
  <si>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</si>
  <si>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</si>
  <si>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</si>
  <si>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</si>
  <si>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</si>
  <si>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</si>
  <si>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</si>
  <si>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</si>
  <si>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</si>
  <si>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</si>
  <si>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</si>
  <si>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</si>
  <si>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</si>
  <si>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</si>
  <si>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</si>
  <si>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</si>
  <si>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</si>
  <si>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</si>
  <si>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</si>
  <si>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</si>
  <si>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</si>
  <si>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</si>
  <si>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</si>
  <si>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</si>
  <si>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</si>
  <si>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</si>
  <si>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</si>
  <si>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</si>
  <si>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</si>
  <si>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</si>
  <si>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</si>
  <si>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</si>
  <si>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</si>
  <si>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</si>
  <si>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</si>
  <si>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</si>
  <si>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</si>
  <si>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</si>
  <si>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</si>
  <si>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</si>
  <si>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</si>
  <si>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</si>
  <si>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</si>
  <si>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</si>
  <si>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</si>
  <si>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</si>
  <si>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</si>
  <si>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</si>
  <si>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</si>
  <si>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</si>
  <si>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</si>
  <si>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</si>
  <si>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</si>
  <si>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</si>
  <si>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</si>
  <si>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</si>
  <si>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</si>
  <si>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</si>
  <si>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</si>
  <si>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</si>
  <si>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</si>
  <si>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</si>
  <si>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</si>
  <si>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</si>
  <si>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</si>
  <si>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</si>
  <si>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</si>
  <si>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</si>
  <si>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</si>
  <si>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</si>
  <si>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</si>
  <si>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</si>
  <si>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</si>
  <si>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</si>
  <si>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</si>
  <si>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</si>
  <si>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</si>
  <si>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</si>
  <si>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</si>
  <si>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</si>
  <si>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</si>
  <si>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</si>
  <si>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</si>
  <si>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</si>
  <si>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</si>
  <si>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</si>
  <si>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</si>
  <si>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</si>
  <si>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</si>
  <si>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</si>
  <si>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</si>
  <si>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</si>
  <si>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</si>
  <si>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</si>
  <si>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</si>
  <si>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</si>
  <si>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</si>
  <si>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</si>
  <si>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</si>
  <si>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</si>
  <si>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</si>
  <si>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</si>
  <si>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</si>
  <si>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</si>
  <si>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</si>
  <si>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</si>
  <si>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</si>
  <si>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</si>
  <si>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</si>
  <si>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</si>
  <si>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</si>
  <si>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</si>
  <si>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</si>
  <si>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</si>
  <si>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</si>
  <si>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</si>
  <si>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</si>
  <si>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</si>
  <si>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</si>
  <si>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</si>
  <si>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</si>
  <si>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</si>
  <si>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</si>
  <si>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</si>
  <si>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</si>
  <si>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</si>
  <si>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</si>
  <si>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</si>
  <si>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</si>
  <si>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</si>
  <si>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</si>
  <si>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</si>
  <si>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</si>
  <si>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</si>
  <si>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</si>
  <si>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</si>
  <si>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</si>
  <si>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</si>
  <si>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</si>
  <si>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</si>
  <si>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</si>
  <si>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</si>
  <si>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</si>
  <si>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</si>
  <si>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</si>
  <si>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</si>
  <si>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</si>
  <si>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</si>
  <si>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</si>
  <si>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</si>
  <si>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</si>
  <si>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</si>
  <si>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</si>
  <si>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</si>
  <si>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</si>
  <si>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</si>
  <si>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</si>
  <si>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</si>
  <si>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</si>
  <si>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</si>
  <si>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</si>
  <si>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</si>
  <si>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</si>
  <si>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</si>
  <si>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</si>
  <si>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</si>
  <si>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</si>
  <si>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</si>
  <si>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</si>
  <si>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</si>
  <si>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</si>
  <si>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</si>
  <si>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</si>
  <si>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</si>
  <si>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</si>
  <si>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</si>
  <si>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</si>
  <si>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</si>
  <si>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</si>
  <si>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</si>
  <si>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</si>
  <si>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</si>
  <si>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</si>
  <si>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</si>
  <si>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</si>
  <si>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</si>
  <si>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</si>
  <si>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</si>
  <si>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</si>
  <si>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</si>
  <si>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</si>
  <si>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</si>
  <si>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</si>
  <si>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</si>
  <si>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</si>
  <si>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</si>
  <si>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</si>
  <si>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</si>
  <si>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</si>
  <si>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</si>
  <si>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</si>
  <si>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</si>
  <si>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</si>
  <si>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</si>
  <si>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</si>
  <si>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</si>
  <si>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</si>
  <si>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</si>
  <si>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</si>
  <si>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</si>
  <si>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</si>
  <si>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</si>
  <si>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</si>
  <si>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</si>
  <si>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</si>
  <si>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</si>
  <si>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</si>
  <si>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</si>
  <si>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</si>
  <si>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</si>
  <si>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</si>
  <si>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</si>
  <si>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</si>
  <si>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</si>
  <si>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</si>
  <si>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</si>
  <si>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</si>
  <si>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</si>
  <si>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</si>
  <si>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</si>
  <si>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</si>
  <si>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</si>
  <si>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</si>
  <si>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</si>
  <si>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</si>
  <si>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</si>
  <si>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</si>
  <si>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</si>
  <si>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</si>
  <si>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</si>
  <si>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</si>
  <si>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</si>
  <si>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</si>
  <si>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</si>
  <si>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</si>
  <si>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</si>
  <si>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</si>
  <si>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</si>
  <si>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</si>
  <si>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</si>
  <si>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</si>
  <si>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</si>
  <si>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</si>
  <si>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</si>
  <si>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</si>
  <si>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</si>
  <si>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</si>
  <si>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</si>
  <si>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</si>
  <si>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</si>
  <si>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</si>
  <si>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</si>
  <si>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</si>
  <si>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</si>
  <si>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</si>
  <si>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</si>
  <si>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</si>
  <si>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</si>
  <si>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</si>
  <si>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</si>
  <si>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</si>
  <si>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</si>
  <si>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</si>
  <si>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</si>
  <si>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</si>
  <si>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</si>
  <si>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</si>
  <si>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</si>
  <si>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</si>
  <si>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</si>
  <si>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</si>
  <si>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</si>
  <si>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</si>
  <si>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</si>
  <si>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</si>
  <si>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</si>
  <si>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</si>
  <si>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</si>
  <si>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</si>
  <si>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</si>
  <si>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</si>
  <si>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</si>
  <si>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</si>
  <si>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</si>
  <si>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</si>
  <si>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</si>
  <si>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</si>
  <si>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</si>
  <si>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</si>
  <si>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</si>
  <si>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</si>
  <si>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</si>
  <si>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</si>
  <si>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</si>
  <si>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</si>
  <si>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</si>
  <si>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</si>
  <si>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</si>
  <si>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</si>
  <si>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</si>
  <si>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</si>
  <si>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</si>
  <si>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</si>
  <si>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</si>
  <si>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</si>
  <si>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</si>
  <si>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</si>
  <si>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</si>
  <si>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</si>
  <si>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</si>
  <si>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</si>
  <si>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</si>
  <si>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</si>
  <si>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</si>
  <si>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</si>
  <si>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</si>
  <si>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</si>
  <si>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</si>
  <si>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</si>
  <si>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</si>
  <si>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</si>
  <si>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</si>
  <si>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</si>
  <si>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</si>
  <si>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</si>
  <si>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</si>
  <si>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</si>
  <si>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</si>
  <si>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</si>
  <si>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</si>
  <si>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</si>
  <si>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</si>
  <si>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</si>
  <si>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</si>
  <si>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</si>
  <si>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</si>
  <si>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</si>
  <si>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</si>
  <si>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</si>
  <si>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</si>
  <si>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</si>
  <si>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</si>
  <si>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</si>
  <si>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</si>
  <si>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</si>
  <si>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</si>
  <si>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</si>
  <si>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</si>
  <si>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</si>
  <si>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</si>
  <si>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</si>
  <si>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</si>
  <si>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</si>
  <si>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</si>
  <si>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</si>
  <si>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</si>
  <si>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</si>
  <si>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</si>
  <si>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</si>
  <si>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</si>
  <si>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</si>
  <si>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</si>
  <si>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</si>
  <si>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</si>
  <si>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</si>
  <si>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</si>
  <si>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</si>
  <si>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</si>
  <si>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</si>
  <si>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</si>
  <si>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</si>
  <si>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</si>
  <si>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</si>
  <si>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</si>
  <si>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</si>
  <si>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</si>
  <si>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</si>
  <si>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</si>
  <si>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</si>
  <si>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</si>
  <si>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</si>
  <si>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</si>
  <si>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</si>
  <si>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</si>
  <si>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</si>
  <si>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</si>
  <si>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</si>
  <si>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</si>
  <si>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</si>
  <si>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</si>
  <si>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</si>
  <si>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</si>
  <si>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</si>
  <si>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</si>
  <si>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</si>
  <si>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</si>
  <si>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</si>
  <si>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</si>
  <si>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</si>
  <si>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</si>
  <si>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</si>
  <si>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</si>
  <si>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</si>
  <si>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</si>
  <si>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</si>
  <si>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</si>
  <si>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</si>
  <si>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</si>
  <si>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</si>
  <si>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</si>
  <si>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</si>
  <si>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</si>
  <si>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</si>
  <si>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</si>
  <si>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</si>
  <si>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</si>
  <si>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</si>
  <si>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</si>
  <si>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</si>
  <si>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</si>
  <si>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</si>
  <si>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</si>
  <si>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</si>
  <si>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</si>
  <si>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</si>
  <si>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</si>
  <si>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</si>
  <si>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</si>
  <si>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</si>
  <si>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</si>
  <si>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</si>
  <si>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</si>
  <si>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</si>
  <si>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</si>
  <si>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</si>
  <si>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</si>
  <si>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</si>
  <si>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</si>
  <si>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</si>
  <si>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</si>
  <si>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</si>
  <si>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</si>
  <si>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</si>
  <si>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</si>
  <si>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</si>
  <si>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</si>
  <si>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</si>
  <si>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</si>
  <si>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</si>
  <si>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</si>
  <si>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</si>
  <si>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</si>
  <si>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</si>
  <si>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</si>
  <si>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</si>
  <si>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</si>
  <si>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</si>
  <si>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</si>
  <si>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</si>
  <si>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</si>
  <si>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</si>
  <si>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</si>
  <si>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</si>
  <si>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</si>
  <si>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</si>
  <si>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</si>
  <si>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</si>
  <si>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</si>
  <si>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</si>
  <si>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</si>
  <si>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</si>
  <si>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</si>
  <si>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</si>
  <si>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</si>
  <si>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</si>
  <si>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</si>
  <si>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</si>
  <si>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</si>
  <si>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</si>
  <si>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</si>
  <si>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</si>
  <si>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</si>
  <si>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</si>
  <si>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</si>
  <si>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</si>
  <si>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</si>
  <si>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</si>
  <si>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</si>
  <si>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</si>
  <si>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</si>
  <si>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</si>
  <si>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</si>
  <si>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</si>
  <si>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</si>
  <si>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</si>
  <si>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</si>
  <si>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</si>
  <si>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</si>
  <si>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</si>
  <si>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</si>
  <si>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</si>
  <si>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</si>
  <si>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</si>
  <si>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</si>
  <si>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</si>
  <si>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</si>
  <si>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</si>
  <si>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</si>
  <si>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</si>
  <si>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</si>
  <si>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</si>
  <si>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</si>
  <si>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</si>
  <si>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</si>
  <si>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</si>
  <si>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</si>
  <si>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</si>
  <si>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</si>
  <si>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</si>
  <si>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</si>
  <si>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</si>
  <si>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</si>
  <si>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</si>
  <si>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</si>
  <si>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</si>
  <si>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</si>
  <si>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</si>
  <si>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</si>
  <si>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</si>
  <si>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</si>
  <si>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</si>
  <si>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</si>
  <si>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</si>
  <si>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</si>
  <si>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</si>
  <si>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</si>
  <si>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</si>
  <si>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</si>
  <si>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</si>
  <si>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</si>
  <si>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</si>
  <si>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</si>
  <si>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</si>
  <si>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</si>
  <si>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</si>
  <si>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</si>
  <si>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</si>
  <si>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</si>
  <si>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</si>
  <si>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</si>
  <si>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</si>
  <si>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</si>
  <si>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</si>
  <si>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</si>
  <si>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</si>
  <si>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</si>
  <si>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</si>
  <si>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</si>
  <si>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</si>
  <si>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</si>
  <si>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</si>
  <si>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</si>
  <si>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</si>
  <si>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</si>
  <si>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</si>
  <si>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</si>
  <si>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</si>
  <si>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</si>
  <si>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</si>
  <si>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</si>
  <si>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</si>
  <si>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</si>
  <si>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</si>
  <si>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</si>
  <si>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</si>
  <si>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</si>
  <si>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</si>
  <si>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</si>
  <si>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</si>
  <si>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</si>
  <si>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</si>
  <si>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</si>
  <si>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</si>
  <si>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</si>
  <si>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</si>
  <si>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</si>
  <si>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</si>
  <si>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</si>
  <si>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</si>
  <si>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</si>
  <si>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</si>
  <si>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</si>
  <si>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</si>
  <si>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</si>
  <si>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</si>
  <si>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</si>
  <si>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</si>
  <si>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</si>
  <si>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</si>
  <si>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</si>
  <si>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</si>
  <si>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</si>
  <si>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</si>
  <si>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</si>
  <si>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</si>
  <si>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</si>
  <si>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</si>
  <si>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</si>
  <si>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</si>
  <si>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</si>
  <si>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</si>
  <si>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</si>
  <si>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</si>
  <si>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</si>
  <si>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</si>
  <si>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</si>
  <si>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</si>
  <si>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</si>
  <si>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</si>
  <si>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</si>
  <si>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</si>
  <si>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</si>
  <si>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</si>
  <si>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</si>
  <si>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</si>
  <si>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</si>
  <si>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</si>
  <si>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</si>
  <si>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</si>
  <si>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</si>
  <si>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</si>
  <si>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</si>
  <si>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</si>
  <si>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</si>
  <si>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</si>
  <si>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</si>
  <si>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</si>
  <si>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</si>
  <si>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</si>
  <si>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</si>
  <si>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</si>
  <si>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</si>
  <si>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</si>
  <si>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</si>
  <si>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</si>
  <si>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</si>
  <si>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</si>
  <si>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</si>
  <si>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</si>
  <si>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</si>
  <si>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</si>
  <si>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</si>
  <si>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</si>
  <si>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</si>
  <si>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</si>
  <si>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</si>
  <si>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</si>
  <si>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</si>
  <si>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</si>
  <si>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</si>
  <si>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</si>
  <si>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</si>
  <si>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</si>
  <si>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</si>
  <si>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</si>
  <si>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</si>
  <si>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</si>
  <si>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</si>
  <si>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</si>
  <si>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</si>
  <si>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</si>
  <si>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</si>
  <si>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</si>
  <si>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</si>
  <si>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</si>
  <si>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</si>
  <si>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</si>
  <si>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</si>
  <si>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</si>
  <si>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</si>
  <si>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</si>
  <si>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</si>
  <si>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</si>
  <si>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</si>
  <si>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</si>
  <si>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</si>
  <si>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</si>
  <si>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</si>
  <si>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</si>
  <si>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</si>
  <si>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</si>
  <si>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</si>
  <si>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</si>
  <si>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</si>
  <si>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</si>
  <si>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</si>
  <si>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</si>
  <si>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</si>
  <si>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</si>
  <si>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</si>
  <si>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</si>
  <si>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</si>
  <si>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</si>
  <si>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</si>
  <si>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</si>
  <si>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</si>
  <si>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</si>
  <si>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</si>
  <si>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</si>
  <si>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</si>
  <si>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</si>
  <si>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</si>
  <si>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</si>
  <si>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</si>
  <si>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</si>
  <si>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</si>
  <si>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</si>
  <si>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</si>
  <si>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</si>
  <si>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</si>
  <si>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</si>
  <si>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</si>
  <si>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</si>
  <si>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</si>
  <si>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</si>
  <si>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</si>
  <si>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</si>
  <si>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</si>
  <si>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</si>
  <si>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</si>
  <si>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</si>
  <si>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</si>
  <si>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</si>
  <si>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</si>
  <si>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</si>
  <si>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</si>
  <si>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</si>
  <si>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</si>
  <si>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</si>
  <si>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</si>
  <si>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</si>
  <si>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</si>
  <si>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</si>
  <si>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</si>
  <si>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</si>
  <si>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</si>
  <si>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</si>
  <si>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</si>
  <si>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</si>
  <si>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</si>
  <si>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</si>
  <si>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</si>
  <si>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</si>
  <si>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</si>
  <si>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</si>
  <si>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</si>
  <si>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</si>
  <si>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</si>
  <si>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</si>
  <si>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</si>
  <si>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</si>
  <si>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</si>
  <si>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</si>
  <si>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</si>
  <si>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</si>
  <si>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</si>
  <si>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</si>
  <si>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</si>
  <si>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</si>
  <si>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</si>
  <si>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</si>
  <si>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</si>
  <si>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</si>
  <si>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</si>
  <si>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</si>
  <si>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</si>
  <si>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</si>
  <si>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</si>
  <si>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</si>
  <si>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</si>
  <si>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</si>
  <si>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</si>
  <si>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</si>
  <si>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</si>
  <si>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</si>
  <si>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</si>
  <si>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</si>
  <si>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</si>
  <si>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</si>
  <si>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</si>
  <si>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</si>
  <si>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</si>
  <si>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</si>
  <si>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</si>
  <si>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</si>
  <si>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</si>
  <si>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</si>
  <si>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</si>
  <si>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</si>
  <si>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</si>
  <si>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</si>
  <si>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</si>
  <si>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</si>
  <si>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</si>
  <si>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</si>
  <si>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</si>
  <si>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</si>
  <si>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</si>
  <si>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</si>
  <si>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</si>
  <si>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</si>
  <si>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</si>
  <si>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</si>
  <si>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</si>
  <si>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</si>
  <si>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</si>
  <si>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</si>
  <si>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</si>
  <si>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</si>
  <si>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</si>
  <si>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</si>
  <si>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</si>
  <si>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</si>
  <si>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</si>
  <si>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</si>
  <si>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</si>
  <si>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</si>
  <si>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</si>
  <si>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</si>
  <si>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</si>
  <si>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</si>
  <si>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</si>
  <si>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</si>
  <si>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</si>
  <si>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</si>
  <si>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</si>
  <si>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</si>
  <si>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</si>
  <si>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</si>
  <si>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</si>
  <si>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</si>
  <si>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</si>
  <si>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</si>
  <si>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</si>
  <si>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</si>
  <si>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</si>
  <si>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</si>
  <si>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</si>
  <si>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</si>
  <si>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</si>
  <si>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</si>
  <si>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</si>
  <si>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</si>
  <si>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</si>
  <si>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</si>
  <si>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</si>
  <si>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</si>
  <si>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</si>
  <si>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</si>
  <si>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</si>
  <si>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</si>
  <si>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</si>
  <si>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</si>
  <si>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</si>
  <si>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</si>
  <si>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</si>
  <si>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</si>
  <si>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</si>
  <si>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</si>
  <si>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</si>
  <si>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</si>
  <si>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</si>
  <si>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</si>
  <si>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</si>
  <si>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</si>
  <si>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</si>
  <si>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</si>
  <si>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</si>
  <si>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</si>
  <si>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</si>
  <si>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</si>
  <si>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</si>
  <si>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</si>
  <si>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</si>
  <si>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</si>
  <si>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</si>
  <si>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</si>
  <si>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</si>
  <si>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</si>
  <si>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</si>
  <si>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</si>
  <si>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</si>
  <si>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</si>
  <si>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</si>
  <si>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</si>
  <si>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</si>
  <si>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</si>
  <si>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</si>
  <si>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</si>
  <si>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</si>
  <si>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</si>
  <si>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</si>
  <si>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</si>
  <si>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</si>
  <si>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</si>
  <si>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</si>
  <si>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</si>
  <si>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</si>
  <si>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</si>
  <si>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</si>
  <si>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</si>
  <si>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</si>
  <si>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</si>
  <si>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</si>
  <si>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</si>
  <si>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</si>
  <si>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</si>
  <si>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</si>
  <si>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</si>
  <si>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</si>
  <si>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</si>
  <si>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</si>
  <si>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</si>
  <si>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</si>
  <si>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</si>
  <si>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</si>
  <si>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</si>
  <si>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</si>
  <si>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</si>
  <si>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</si>
  <si>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</si>
  <si>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</si>
  <si>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</si>
  <si>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</si>
  <si>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</si>
  <si>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</si>
  <si>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</si>
  <si>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</si>
  <si>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</si>
  <si>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</si>
  <si>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</si>
  <si>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</si>
  <si>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</si>
  <si>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</si>
  <si>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</si>
  <si>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</si>
  <si>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</si>
  <si>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</si>
  <si>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</si>
  <si>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</si>
  <si>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</si>
  <si>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</si>
  <si>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</si>
  <si>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</si>
  <si>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</si>
  <si>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</si>
  <si>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</si>
  <si>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</si>
  <si>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</si>
  <si>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</si>
  <si>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</si>
  <si>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</si>
  <si>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</si>
  <si>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</si>
  <si>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</si>
  <si>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</si>
  <si>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</si>
  <si>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</si>
  <si>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</si>
  <si>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</si>
  <si>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</si>
  <si>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</si>
  <si>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</si>
  <si>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</si>
  <si>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</si>
  <si>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</si>
  <si>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</si>
  <si>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</si>
  <si>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</si>
  <si>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</si>
  <si>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</si>
  <si>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</si>
  <si>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</si>
  <si>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</si>
  <si>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</si>
  <si>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</si>
  <si>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</si>
  <si>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</si>
  <si>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</si>
  <si>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</si>
  <si>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</si>
  <si>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</si>
  <si>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</si>
  <si>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</si>
  <si>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</si>
  <si>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</si>
  <si>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</si>
  <si>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</si>
  <si>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</si>
  <si>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</si>
  <si>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</si>
  <si>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</si>
  <si>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</si>
  <si>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</si>
  <si>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</si>
  <si>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</si>
  <si>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</si>
  <si>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</si>
  <si>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</si>
  <si>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</si>
  <si>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</si>
  <si>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</si>
  <si>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</si>
  <si>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</si>
  <si>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</si>
  <si>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</si>
  <si>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</si>
  <si>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</si>
  <si>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</si>
  <si>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</si>
  <si>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</si>
  <si>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</si>
  <si>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</si>
  <si>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</si>
  <si>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</si>
  <si>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</si>
  <si>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</si>
  <si>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</si>
  <si>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</si>
  <si>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</si>
  <si>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</si>
  <si>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</si>
  <si>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</si>
  <si>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</si>
  <si>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</si>
  <si>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</si>
  <si>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</si>
  <si>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</si>
  <si>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</si>
  <si>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</si>
  <si>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</si>
  <si>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</si>
  <si>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</si>
  <si>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</si>
  <si>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</si>
  <si>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</si>
  <si>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</si>
  <si>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</si>
  <si>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</si>
  <si>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</si>
  <si>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</si>
  <si>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</si>
  <si>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</si>
  <si>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</si>
  <si>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</si>
  <si>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</si>
  <si>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</si>
  <si>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</si>
  <si>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</si>
  <si>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</si>
  <si>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</si>
  <si>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</si>
  <si>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</si>
  <si>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</si>
  <si>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</si>
  <si>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</si>
  <si>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</si>
  <si>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</si>
  <si>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</si>
  <si>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</si>
  <si>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</si>
  <si>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</si>
  <si>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</si>
  <si>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</si>
  <si>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</si>
  <si>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</si>
  <si>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</si>
  <si>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</si>
  <si>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</si>
  <si>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</si>
  <si>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</si>
  <si>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</si>
  <si>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</si>
  <si>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</si>
  <si>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</si>
  <si>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</si>
  <si>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</si>
  <si>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</si>
  <si>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</si>
  <si>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</si>
  <si>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</si>
  <si>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</si>
  <si>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</si>
  <si>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</si>
  <si>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</si>
  <si>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</si>
  <si>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</si>
  <si>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</si>
  <si>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</si>
  <si>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</si>
  <si>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</si>
  <si>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</si>
  <si>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</si>
  <si>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</si>
  <si>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</si>
  <si>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</si>
  <si>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</si>
  <si>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</si>
  <si>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</si>
  <si>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</si>
  <si>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</si>
  <si>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</si>
  <si>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</si>
  <si>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</si>
  <si>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</si>
  <si>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</si>
  <si>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</si>
  <si>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</si>
  <si>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</si>
  <si>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</si>
  <si>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</si>
  <si>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</si>
  <si>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</si>
  <si>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</si>
  <si>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</si>
  <si>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</si>
  <si>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</si>
  <si>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</si>
  <si>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</si>
  <si>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</si>
  <si>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</si>
  <si>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</si>
  <si>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</si>
  <si>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</si>
  <si>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</si>
  <si>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</si>
  <si>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</si>
  <si>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</si>
  <si>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</si>
  <si>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</si>
  <si>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</si>
  <si>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</si>
  <si>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</si>
  <si>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</si>
  <si>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</si>
  <si>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</si>
  <si>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</si>
  <si>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</si>
  <si>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</si>
  <si>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</si>
  <si>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</si>
  <si>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</si>
  <si>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</si>
  <si>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</si>
  <si>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</si>
  <si>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</si>
  <si>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</si>
  <si>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</si>
  <si>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</si>
  <si>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</si>
  <si>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</si>
  <si>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</si>
  <si>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</si>
  <si>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</si>
  <si>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</si>
  <si>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</si>
  <si>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</si>
  <si>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</si>
  <si>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</si>
  <si>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</si>
  <si>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</si>
  <si>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</si>
  <si>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</si>
  <si>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</si>
  <si>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</si>
  <si>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</si>
  <si>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</si>
  <si>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</si>
  <si>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</si>
  <si>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</si>
  <si>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</si>
  <si>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</si>
  <si>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</si>
  <si>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</si>
  <si>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</si>
  <si>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</si>
  <si>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</si>
  <si>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</si>
  <si>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</si>
  <si>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</si>
  <si>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</si>
  <si>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</si>
  <si>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</si>
  <si>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</si>
  <si>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</si>
  <si>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</si>
  <si>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</si>
  <si>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</si>
  <si>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</si>
  <si>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</si>
  <si>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</si>
  <si>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</si>
  <si>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</si>
  <si>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</si>
  <si>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</si>
  <si>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</si>
  <si>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</si>
  <si>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</si>
  <si>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</si>
  <si>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</si>
  <si>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</si>
  <si>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</si>
  <si>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</si>
  <si>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</si>
  <si>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</si>
  <si>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</si>
  <si>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</si>
  <si>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</si>
  <si>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</si>
  <si>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</si>
  <si>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</si>
  <si>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</si>
  <si>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</si>
  <si>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</si>
  <si>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</si>
  <si>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</si>
  <si>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</si>
  <si>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</si>
  <si>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</si>
  <si>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</si>
  <si>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</si>
  <si>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</si>
  <si>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</si>
  <si>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</si>
  <si>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</si>
  <si>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</si>
  <si>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</si>
  <si>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</si>
  <si>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</si>
  <si>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</si>
  <si>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</si>
  <si>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</si>
  <si>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</si>
  <si>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</si>
  <si>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</si>
  <si>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</si>
  <si>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</si>
  <si>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</si>
  <si>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</si>
  <si>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</si>
  <si>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</si>
  <si>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</si>
  <si>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</si>
  <si>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</si>
  <si>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</si>
  <si>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</si>
  <si>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</si>
  <si>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</si>
  <si>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</si>
  <si>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</si>
  <si>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</si>
  <si>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</si>
  <si>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</si>
  <si>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</si>
  <si>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</si>
  <si>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</si>
  <si>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</si>
  <si>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</si>
  <si>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</si>
  <si>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</si>
  <si>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</si>
  <si>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</si>
  <si>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</si>
  <si>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</si>
  <si>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</si>
  <si>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</si>
  <si>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</si>
  <si>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</si>
  <si>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</si>
  <si>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</si>
  <si>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</si>
  <si>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</si>
  <si>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</si>
  <si>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</si>
  <si>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</si>
  <si>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</si>
  <si>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</si>
  <si>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</si>
  <si>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</si>
  <si>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</si>
  <si>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</si>
  <si>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</si>
  <si>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</si>
  <si>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</si>
  <si>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</si>
  <si>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</si>
  <si>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</si>
  <si>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</si>
  <si>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</si>
  <si>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</si>
  <si>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</si>
  <si>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</si>
  <si>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</si>
  <si>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</si>
  <si>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</si>
  <si>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</si>
  <si>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</si>
  <si>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</si>
  <si>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</si>
  <si>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</si>
  <si>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</si>
  <si>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</si>
  <si>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</si>
  <si>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</si>
  <si>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</si>
  <si>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</si>
  <si>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</si>
  <si>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</si>
  <si>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</si>
  <si>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</si>
  <si>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</si>
  <si>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</si>
  <si>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</si>
  <si>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</si>
  <si>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</si>
  <si>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</si>
  <si>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</si>
  <si>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</si>
  <si>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</si>
  <si>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</si>
  <si>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</si>
  <si>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</si>
  <si>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</si>
  <si>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</si>
  <si>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</si>
  <si>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</si>
  <si>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</si>
  <si>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</si>
  <si>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</si>
  <si>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</si>
  <si>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</si>
  <si>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</si>
  <si>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</si>
  <si>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</si>
  <si>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</si>
  <si>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</si>
  <si>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</si>
  <si>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</si>
  <si>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</si>
  <si>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</si>
  <si>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</si>
  <si>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</si>
  <si>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</si>
  <si>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</si>
  <si>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</si>
  <si>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</si>
  <si>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</si>
  <si>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</si>
  <si>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</si>
  <si>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</si>
  <si>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</si>
  <si>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</si>
  <si>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</si>
  <si>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</si>
  <si>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</si>
  <si>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</si>
  <si>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</si>
  <si>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</si>
  <si>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</si>
  <si>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</si>
  <si>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</si>
  <si>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</si>
  <si>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</si>
  <si>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</si>
  <si>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</si>
  <si>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</si>
  <si>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</si>
  <si>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</si>
  <si>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</si>
  <si>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</si>
  <si>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</si>
  <si>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</si>
  <si>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</si>
  <si>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</si>
  <si>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</si>
  <si>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</si>
  <si>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</si>
  <si>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</si>
  <si>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</si>
  <si>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</si>
  <si>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</si>
  <si>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</si>
  <si>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</si>
  <si>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</si>
  <si>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</si>
  <si>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</si>
  <si>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</si>
  <si>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</si>
  <si>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</si>
  <si>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</si>
  <si>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</si>
  <si>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</si>
  <si>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</si>
  <si>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</si>
  <si>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</si>
  <si>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</si>
  <si>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</si>
  <si>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</si>
  <si>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</si>
  <si>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</si>
  <si>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</si>
  <si>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</si>
  <si>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</si>
  <si>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</si>
  <si>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</si>
  <si>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</si>
  <si>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</si>
  <si>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</si>
  <si>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</si>
  <si>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</si>
  <si>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</si>
  <si>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</si>
  <si>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</si>
  <si>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</si>
  <si>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</si>
  <si>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</si>
  <si>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</si>
  <si>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</si>
  <si>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</si>
  <si>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</si>
  <si>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</si>
  <si>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</si>
  <si>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</si>
  <si>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</si>
  <si>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</si>
  <si>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</si>
  <si>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</si>
  <si>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</si>
  <si>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</si>
  <si>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</si>
  <si>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</si>
  <si>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</si>
  <si>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</si>
  <si>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</si>
  <si>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</si>
  <si>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</si>
  <si>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</si>
  <si>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</si>
  <si>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</si>
  <si>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</si>
  <si>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</si>
  <si>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</si>
  <si>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</si>
  <si>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</si>
  <si>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</si>
  <si>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</si>
  <si>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</si>
  <si>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</si>
  <si>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</si>
  <si>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</si>
  <si>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</si>
  <si>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</si>
  <si>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</si>
  <si>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</si>
  <si>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</si>
  <si>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</si>
  <si>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</si>
  <si>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</si>
  <si>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</si>
  <si>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</si>
  <si>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</si>
  <si>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</si>
  <si>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</si>
  <si>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</si>
  <si>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</si>
  <si>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</si>
  <si>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</si>
  <si>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</si>
  <si>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</si>
  <si>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</si>
  <si>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</si>
  <si>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</si>
  <si>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</si>
  <si>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</si>
  <si>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</si>
  <si>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</si>
  <si>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</si>
  <si>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</si>
  <si>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</si>
  <si>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</si>
  <si>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</si>
  <si>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</si>
  <si>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</si>
  <si>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</si>
  <si>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</si>
  <si>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</si>
  <si>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</si>
  <si>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</si>
  <si>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</si>
  <si>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</si>
  <si>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</si>
  <si>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</si>
  <si>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</si>
  <si>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</si>
  <si>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</si>
  <si>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</si>
  <si>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</si>
  <si>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</si>
  <si>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</si>
  <si>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</si>
  <si>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</si>
  <si>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</si>
  <si>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</si>
  <si>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</si>
  <si>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</si>
  <si>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</si>
  <si>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</si>
  <si>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</si>
  <si>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</si>
  <si>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</si>
  <si>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</si>
  <si>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</si>
  <si>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</si>
  <si>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</si>
  <si>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</si>
  <si>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</si>
  <si>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</si>
  <si>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</si>
  <si>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</si>
  <si>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</si>
  <si>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</si>
  <si>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</si>
  <si>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</si>
  <si>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</si>
  <si>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</si>
  <si>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</si>
  <si>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</si>
  <si>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</si>
  <si>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</si>
  <si>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</si>
  <si>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</si>
  <si>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</si>
  <si>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</si>
  <si>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</si>
  <si>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</si>
  <si>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</si>
  <si>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</si>
  <si>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</si>
  <si>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</si>
  <si>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</si>
  <si>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</si>
  <si>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</si>
  <si>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</si>
  <si>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</si>
  <si>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</si>
  <si>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</si>
  <si>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</si>
  <si>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</si>
  <si>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</si>
  <si>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</si>
  <si>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</si>
  <si>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</si>
  <si>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</si>
  <si>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</si>
  <si>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</si>
  <si>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</si>
  <si>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</si>
  <si>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</si>
  <si>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</si>
  <si>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</si>
  <si>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</si>
  <si>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</si>
  <si>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</si>
  <si>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</si>
  <si>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</si>
  <si>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</si>
  <si>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</si>
  <si>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</si>
  <si>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</si>
  <si>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</si>
  <si>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</si>
  <si>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</si>
  <si>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</si>
  <si>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</si>
  <si>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</si>
  <si>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</si>
  <si>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</si>
  <si>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</si>
  <si>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</si>
  <si>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</si>
  <si>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</si>
  <si>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</si>
  <si>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</si>
  <si>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</si>
  <si>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</si>
  <si>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</si>
  <si>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</si>
  <si>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</si>
  <si>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</si>
  <si>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</si>
  <si>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</si>
  <si>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</si>
  <si>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</si>
  <si>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</si>
  <si>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</si>
  <si>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</si>
  <si>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</si>
  <si>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</si>
  <si>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</si>
  <si>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</si>
  <si>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</si>
  <si>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</si>
  <si>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</si>
  <si>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</si>
  <si>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</si>
  <si>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</si>
  <si>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</si>
  <si>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</si>
  <si>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</si>
  <si>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</si>
  <si>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</si>
  <si>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</si>
  <si>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</si>
  <si>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</si>
  <si>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</si>
  <si>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</si>
  <si>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</si>
  <si>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</si>
  <si>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</si>
  <si>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</si>
  <si>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</si>
  <si>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</si>
  <si>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</si>
  <si>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</si>
  <si>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</si>
  <si>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</si>
  <si>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</si>
  <si>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</si>
  <si>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</si>
  <si>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</si>
  <si>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</si>
  <si>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</si>
  <si>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</si>
  <si>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</si>
  <si>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</si>
  <si>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</si>
  <si>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</si>
  <si>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</si>
  <si>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</si>
  <si>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</si>
  <si>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</si>
  <si>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</si>
  <si>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</si>
  <si>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</si>
  <si>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</si>
  <si>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</si>
  <si>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</si>
  <si>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</si>
  <si>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</si>
  <si>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</si>
  <si>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</si>
  <si>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</si>
  <si>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</si>
  <si>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</si>
  <si>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</si>
  <si>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</si>
  <si>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</si>
  <si>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</si>
  <si>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</si>
  <si>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</si>
  <si>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</si>
  <si>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</si>
  <si>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</si>
  <si>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</si>
  <si>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</si>
  <si>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</si>
  <si>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</si>
  <si>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</si>
  <si>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</si>
  <si>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</si>
  <si>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</si>
  <si>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</si>
  <si>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</si>
  <si>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</si>
  <si>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</si>
  <si>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</si>
  <si>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</si>
  <si>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</si>
  <si>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</si>
  <si>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</si>
  <si>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</si>
  <si>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</si>
  <si>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</si>
  <si>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</si>
  <si>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</si>
  <si>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</si>
  <si>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</si>
  <si>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</si>
  <si>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</si>
  <si>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</si>
  <si>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</si>
  <si>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</si>
  <si>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</si>
  <si>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</si>
  <si>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</si>
  <si>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</si>
  <si>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</si>
  <si>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</si>
  <si>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</si>
  <si>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</si>
  <si>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</si>
  <si>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</si>
  <si>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</si>
  <si>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</si>
  <si>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</si>
  <si>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</si>
  <si>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</si>
  <si>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</si>
  <si>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</si>
  <si>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</si>
  <si>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</si>
  <si>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</si>
  <si>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</si>
  <si>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</si>
  <si>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</si>
  <si>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</si>
  <si>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</si>
  <si>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</si>
  <si>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</si>
  <si>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</si>
  <si>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</si>
  <si>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</si>
  <si>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</si>
  <si>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</si>
  <si>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</si>
  <si>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</si>
  <si>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</si>
  <si>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</si>
  <si>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</si>
  <si>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</si>
  <si>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</si>
  <si>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</si>
  <si>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</si>
  <si>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</si>
  <si>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</si>
  <si>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</si>
  <si>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</si>
  <si>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</si>
  <si>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</si>
  <si>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</si>
  <si>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</si>
  <si>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</si>
  <si>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</si>
  <si>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</si>
  <si>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</si>
  <si>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</si>
  <si>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</si>
  <si>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</si>
  <si>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</si>
  <si>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</si>
  <si>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</si>
  <si>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</si>
  <si>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</si>
  <si>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</si>
  <si>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</si>
  <si>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</si>
  <si>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</si>
  <si>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</si>
  <si>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</si>
  <si>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</si>
  <si>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</si>
  <si>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</si>
  <si>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</si>
  <si>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</si>
  <si>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</si>
  <si>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</si>
  <si>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</si>
  <si>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</si>
  <si>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</si>
  <si>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</si>
  <si>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</si>
  <si>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</si>
  <si>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</si>
  <si>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</si>
  <si>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</si>
  <si>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</si>
  <si>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</si>
  <si>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</si>
  <si>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</si>
  <si>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</si>
  <si>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</si>
  <si>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</si>
  <si>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</si>
  <si>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</si>
  <si>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</si>
  <si>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</si>
  <si>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</si>
  <si>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</si>
  <si>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</si>
  <si>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</si>
  <si>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</si>
  <si>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</si>
  <si>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</si>
  <si>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</si>
  <si>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</si>
  <si>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</si>
  <si>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</si>
  <si>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</si>
  <si>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</si>
  <si>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</si>
  <si>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</si>
  <si>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</si>
  <si>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</si>
  <si>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</si>
  <si>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</si>
  <si>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</si>
  <si>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</si>
  <si>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</si>
  <si>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</si>
  <si>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</si>
  <si>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</si>
  <si>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</si>
  <si>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</si>
  <si>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</si>
  <si>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</si>
  <si>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</si>
  <si>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</si>
  <si>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</si>
  <si>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</si>
  <si>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</si>
  <si>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</si>
  <si>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</si>
  <si>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</si>
  <si>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</si>
  <si>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</si>
  <si>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</si>
  <si>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</si>
  <si>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</si>
  <si>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</si>
  <si>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</si>
  <si>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</si>
  <si>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</si>
  <si>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</si>
  <si>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</si>
  <si>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</si>
  <si>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</si>
  <si>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</si>
  <si>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</si>
  <si>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</si>
  <si>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</si>
  <si>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</si>
  <si>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</si>
  <si>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</si>
  <si>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</si>
  <si>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</si>
  <si>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</si>
  <si>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</si>
  <si>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</si>
  <si>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</si>
  <si>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</si>
  <si>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</si>
  <si>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</si>
  <si>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</si>
  <si>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</si>
  <si>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</si>
  <si>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</si>
  <si>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</si>
  <si>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</si>
  <si>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</si>
  <si>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</si>
  <si>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</si>
  <si>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</si>
  <si>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</si>
  <si>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</si>
  <si>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</si>
  <si>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</si>
  <si>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</si>
  <si>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</si>
  <si>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</si>
  <si>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</si>
  <si>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</si>
  <si>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</si>
  <si>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</si>
  <si>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</si>
  <si>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</si>
  <si>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</si>
  <si>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</si>
  <si>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</si>
  <si>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</si>
  <si>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</si>
  <si>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</si>
  <si>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</si>
  <si>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</si>
  <si>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</si>
  <si>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</si>
  <si>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</si>
  <si>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</si>
  <si>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</si>
  <si>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</si>
  <si>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</si>
  <si>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</si>
  <si>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</si>
  <si>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</si>
  <si>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</si>
  <si>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</si>
  <si>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</si>
  <si>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</si>
  <si>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</si>
  <si>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</si>
  <si>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</si>
  <si>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</si>
  <si>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</si>
  <si>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</si>
  <si>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</si>
  <si>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</si>
  <si>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</si>
  <si>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</si>
  <si>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</si>
  <si>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</si>
  <si>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</si>
  <si>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</si>
  <si>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</si>
  <si>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</si>
  <si>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</si>
  <si>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</si>
  <si>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</si>
  <si>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</si>
  <si>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</si>
  <si>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</si>
  <si>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</si>
  <si>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</si>
  <si>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</si>
  <si>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</si>
  <si>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</si>
  <si>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</si>
  <si>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</si>
  <si>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</si>
  <si>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</si>
  <si>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</si>
  <si>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</si>
  <si>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</si>
  <si>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</si>
  <si>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</si>
  <si>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</si>
  <si>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</si>
  <si>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</si>
  <si>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</si>
  <si>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</si>
  <si>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</si>
  <si>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</si>
  <si>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</si>
  <si>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</si>
  <si>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</si>
  <si>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</si>
  <si>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</si>
  <si>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</si>
  <si>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</si>
  <si>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</si>
  <si>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</si>
  <si>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</si>
  <si>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</si>
  <si>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</si>
  <si>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</si>
  <si>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</si>
  <si>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</si>
  <si>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</si>
  <si>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</si>
  <si>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</si>
  <si>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</si>
  <si>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</si>
  <si>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</si>
  <si>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</si>
  <si>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</si>
  <si>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</si>
  <si>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</si>
  <si>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</si>
  <si>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</si>
  <si>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</si>
  <si>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</si>
  <si>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</si>
  <si>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</si>
  <si>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</si>
  <si>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</si>
  <si>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</si>
  <si>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</si>
  <si>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</si>
  <si>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</si>
  <si>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</si>
  <si>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</si>
  <si>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</si>
  <si>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</si>
  <si>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</si>
  <si>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</si>
  <si>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</si>
  <si>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</si>
  <si>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</si>
  <si>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</si>
  <si>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</si>
  <si>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</si>
  <si>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</si>
  <si>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</si>
  <si>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</si>
  <si>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</si>
  <si>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</si>
  <si>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</si>
  <si>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</si>
  <si>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</si>
  <si>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</si>
  <si>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</si>
  <si>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</si>
  <si>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</si>
  <si>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</si>
  <si>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</si>
  <si>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</si>
  <si>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</si>
  <si>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</si>
  <si>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</si>
  <si>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</si>
  <si>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</si>
  <si>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</si>
  <si>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</si>
  <si>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</si>
  <si>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</si>
  <si>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</si>
  <si>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</si>
  <si>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</si>
  <si>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</si>
  <si>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</si>
  <si>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</si>
  <si>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</si>
  <si>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</si>
  <si>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</si>
  <si>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</si>
  <si>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</si>
  <si>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</si>
  <si>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</si>
  <si>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</si>
  <si>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</si>
  <si>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</si>
  <si>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</si>
  <si>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</si>
  <si>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</si>
  <si>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</si>
  <si>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</si>
  <si>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</si>
  <si>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</si>
  <si>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</si>
  <si>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</si>
  <si>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</si>
  <si>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</si>
  <si>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</si>
  <si>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</si>
  <si>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</si>
  <si>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</si>
  <si>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</si>
  <si>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</si>
  <si>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</si>
  <si>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</si>
  <si>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</si>
  <si>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</si>
  <si>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</si>
  <si>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</si>
  <si>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</si>
  <si>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</si>
  <si>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</si>
  <si>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</si>
  <si>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</si>
  <si>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</si>
  <si>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</si>
  <si>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</si>
  <si>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</si>
  <si>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</si>
  <si>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</si>
  <si>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</si>
  <si>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</si>
  <si>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</si>
  <si>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</si>
  <si>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</si>
  <si>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</si>
  <si>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</si>
  <si>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</si>
  <si>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</si>
  <si>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</si>
  <si>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</si>
  <si>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</si>
  <si>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</si>
  <si>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</si>
  <si>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</si>
  <si>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</si>
  <si>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</si>
  <si>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</si>
  <si>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</si>
  <si>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</si>
  <si>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</si>
  <si>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</si>
  <si>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</si>
  <si>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</si>
  <si>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</si>
  <si>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</si>
  <si>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</si>
  <si>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</si>
  <si>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</si>
  <si>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</si>
  <si>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</si>
  <si>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</si>
  <si>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</si>
  <si>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</si>
  <si>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</si>
  <si>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</si>
  <si>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</si>
  <si>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</si>
  <si>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</si>
  <si>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</si>
  <si>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</si>
  <si>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</si>
  <si>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</si>
  <si>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</si>
  <si>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</si>
  <si>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</si>
  <si>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</si>
  <si>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</si>
  <si>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</si>
  <si>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</si>
  <si>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</si>
  <si>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</si>
  <si>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</si>
  <si>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</si>
  <si>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</si>
  <si>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</si>
  <si>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</si>
  <si>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</si>
  <si>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</si>
  <si>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</si>
  <si>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</si>
  <si>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</si>
  <si>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</si>
  <si>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</si>
  <si>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</si>
  <si>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</si>
  <si>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</si>
  <si>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</si>
  <si>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</si>
  <si>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</si>
  <si>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</si>
  <si>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</si>
  <si>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</si>
  <si>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</si>
  <si>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</si>
  <si>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</si>
  <si>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</si>
  <si>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</si>
  <si>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</si>
  <si>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</si>
  <si>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</si>
  <si>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</si>
  <si>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</si>
  <si>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</si>
  <si>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</si>
  <si>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</si>
  <si>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</si>
  <si>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</si>
  <si>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</si>
  <si>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</si>
  <si>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</si>
  <si>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</si>
  <si>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</si>
  <si>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</si>
  <si>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</si>
  <si>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</si>
  <si>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</si>
  <si>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</si>
  <si>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</si>
  <si>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</si>
  <si>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</si>
  <si>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</si>
  <si>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</si>
  <si>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</si>
  <si>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</si>
  <si>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</si>
  <si>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</si>
  <si>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</si>
  <si>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</si>
  <si>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</si>
  <si>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</si>
  <si>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</si>
  <si>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</si>
  <si>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</si>
  <si>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</si>
  <si>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</si>
  <si>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</si>
  <si>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</si>
  <si>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</si>
  <si>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</si>
  <si>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</si>
  <si>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</si>
  <si>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</si>
  <si>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</si>
  <si>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</si>
  <si>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</si>
  <si>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</si>
  <si>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</si>
  <si>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</si>
  <si>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</si>
  <si>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</si>
  <si>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</si>
  <si>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</si>
  <si>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</si>
  <si>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</si>
  <si>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</si>
  <si>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</si>
  <si>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</si>
  <si>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</si>
  <si>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</si>
  <si>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</si>
  <si>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</si>
  <si>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</si>
  <si>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</si>
  <si>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</si>
  <si>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</si>
  <si>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</si>
  <si>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</si>
  <si>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</si>
  <si>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</si>
  <si>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</si>
  <si>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</si>
  <si>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</si>
  <si>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</si>
  <si>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</si>
  <si>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</si>
  <si>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</si>
  <si>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</si>
  <si>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</si>
  <si>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</si>
  <si>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</si>
  <si>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</si>
  <si>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</si>
  <si>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</si>
  <si>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</si>
  <si>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</si>
  <si>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</si>
  <si>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</si>
  <si>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</si>
  <si>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</si>
  <si>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</si>
  <si>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</si>
  <si>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</si>
  <si>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</si>
  <si>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</si>
  <si>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</si>
  <si>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</si>
  <si>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</si>
  <si>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</si>
  <si>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</si>
  <si>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</si>
  <si>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</si>
  <si>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</si>
  <si>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</si>
  <si>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</si>
  <si>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</si>
  <si>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</si>
  <si>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</si>
  <si>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</si>
  <si>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</si>
  <si>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</si>
  <si>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</si>
  <si>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</si>
  <si>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</si>
  <si>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</si>
  <si>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</si>
  <si>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</si>
  <si>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</si>
  <si>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</si>
  <si>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</si>
  <si>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</si>
  <si>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</si>
  <si>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</si>
  <si>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</si>
  <si>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</si>
  <si>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</si>
  <si>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</si>
  <si>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</si>
  <si>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</si>
  <si>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</si>
  <si>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</si>
  <si>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</si>
  <si>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</si>
  <si>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</si>
  <si>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</si>
  <si>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</si>
  <si>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</si>
  <si>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</si>
  <si>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</si>
  <si>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</si>
  <si>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</si>
  <si>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</si>
  <si>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</si>
  <si>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</si>
  <si>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</si>
  <si>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</si>
  <si>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</si>
  <si>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</si>
  <si>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</si>
  <si>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</si>
  <si>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</si>
  <si>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</si>
  <si>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</si>
  <si>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</si>
  <si>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</si>
  <si>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</si>
  <si>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</si>
  <si>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</si>
  <si>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</si>
  <si>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</si>
  <si>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</si>
  <si>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</si>
  <si>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</si>
  <si>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</si>
  <si>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</si>
  <si>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</si>
  <si>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</si>
  <si>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</si>
  <si>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</si>
  <si>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</si>
  <si>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</si>
  <si>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</si>
  <si>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</si>
  <si>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</si>
  <si>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</si>
  <si>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</si>
  <si>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</si>
  <si>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</si>
  <si>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</si>
  <si>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</si>
  <si>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</si>
  <si>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</si>
  <si>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</si>
  <si>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</si>
  <si>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</si>
  <si>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</si>
  <si>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</si>
  <si>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</si>
  <si>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</si>
  <si>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</si>
  <si>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</si>
  <si>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</si>
  <si>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</si>
  <si>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</si>
  <si>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</si>
  <si>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</si>
  <si>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</si>
  <si>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</si>
  <si>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</si>
  <si>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</si>
  <si>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</si>
  <si>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</si>
  <si>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</si>
  <si>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</si>
  <si>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</si>
  <si>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</si>
  <si>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</si>
  <si>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</si>
  <si>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</si>
  <si>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</si>
  <si>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</si>
  <si>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</si>
  <si>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</si>
  <si>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</si>
  <si>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</si>
  <si>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</si>
  <si>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</si>
  <si>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</si>
  <si>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</si>
  <si>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</si>
  <si>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</si>
  <si>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</si>
  <si>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</si>
  <si>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</si>
  <si>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</si>
  <si>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</si>
  <si>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</si>
  <si>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</si>
  <si>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</si>
  <si>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</si>
  <si>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</si>
  <si>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</si>
  <si>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</si>
  <si>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</si>
  <si>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</si>
  <si>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</si>
  <si>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</si>
  <si>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</si>
  <si>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</si>
  <si>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</si>
  <si>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</si>
  <si>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</si>
  <si>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</si>
  <si>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</si>
  <si>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</si>
  <si>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</si>
  <si>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</si>
  <si>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</si>
  <si>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</si>
  <si>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</si>
  <si>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</si>
  <si>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</si>
  <si>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</si>
  <si>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</si>
  <si>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</si>
  <si>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</si>
  <si>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</si>
  <si>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</si>
  <si>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</si>
  <si>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</si>
  <si>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</si>
  <si>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</si>
  <si>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</si>
  <si>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</si>
  <si>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</si>
  <si>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</si>
  <si>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</si>
  <si>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</si>
  <si>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</si>
  <si>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</si>
  <si>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</si>
  <si>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</si>
  <si>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</si>
  <si>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</si>
  <si>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</si>
  <si>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</si>
  <si>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</si>
  <si>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</si>
  <si>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</si>
  <si>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</si>
  <si>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</si>
  <si>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</si>
  <si>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</si>
  <si>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</si>
  <si>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</si>
  <si>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</si>
  <si>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</si>
  <si>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</si>
  <si>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</si>
  <si>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</si>
  <si>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</si>
  <si>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</si>
  <si>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</si>
  <si>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</si>
  <si>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</si>
  <si>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</si>
  <si>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</si>
  <si>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</si>
  <si>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</si>
  <si>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</si>
  <si>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</si>
  <si>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</si>
  <si>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</si>
  <si>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</si>
  <si>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</si>
  <si>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</si>
  <si>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</si>
  <si>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</si>
  <si>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</si>
  <si>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</si>
  <si>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</si>
  <si>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</si>
  <si>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</si>
  <si>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</si>
  <si>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</si>
  <si>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</si>
  <si>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</si>
  <si>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</si>
  <si>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</si>
  <si>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</si>
  <si>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</si>
  <si>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</si>
  <si>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</si>
  <si>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</si>
  <si>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</si>
  <si>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</si>
  <si>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</si>
  <si>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</si>
  <si>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</si>
  <si>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</si>
  <si>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</si>
  <si>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</si>
  <si>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</si>
  <si>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</si>
  <si>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</si>
  <si>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</si>
  <si>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</si>
  <si>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</si>
  <si>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</si>
  <si>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</si>
  <si>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</si>
  <si>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</si>
  <si>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</si>
  <si>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</si>
  <si>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</si>
  <si>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</si>
  <si>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</si>
  <si>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</si>
  <si>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</si>
  <si>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</si>
  <si>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</si>
  <si>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</si>
  <si>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</si>
  <si>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</si>
  <si>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</si>
  <si>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</si>
  <si>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</si>
  <si>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</si>
  <si>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</si>
  <si>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</si>
  <si>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</si>
  <si>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</si>
  <si>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</si>
  <si>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</si>
  <si>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</si>
  <si>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</si>
  <si>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</si>
  <si>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</si>
  <si>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</si>
  <si>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</si>
  <si>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</si>
  <si>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</si>
  <si>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</si>
  <si>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</si>
  <si>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</si>
  <si>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</si>
  <si>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</si>
  <si>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</si>
  <si>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</si>
  <si>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</si>
  <si>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</si>
  <si>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</si>
  <si>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</si>
  <si>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</si>
  <si>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</si>
  <si>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</si>
  <si>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</si>
  <si>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</si>
  <si>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</si>
  <si>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</si>
  <si>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</si>
  <si>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</si>
  <si>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</si>
  <si>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</si>
  <si>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</si>
  <si>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</si>
  <si>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</si>
  <si>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</si>
  <si>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</si>
  <si>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</si>
  <si>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</si>
  <si>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</si>
  <si>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</si>
  <si>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</si>
  <si>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</si>
  <si>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</si>
  <si>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</si>
  <si>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</si>
  <si>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</si>
  <si>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</si>
  <si>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</si>
  <si>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</si>
  <si>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</si>
  <si>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</si>
  <si>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</si>
  <si>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</si>
  <si>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</si>
  <si>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</si>
  <si>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</si>
  <si>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</si>
  <si>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</si>
  <si>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</si>
  <si>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</si>
  <si>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</si>
  <si>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</si>
  <si>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</si>
  <si>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</si>
  <si>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</si>
  <si>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</si>
  <si>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</si>
  <si>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</si>
  <si>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</si>
  <si>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</si>
  <si>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</si>
  <si>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</si>
  <si>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</si>
  <si>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</si>
  <si>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</si>
  <si>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</si>
  <si>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</si>
  <si>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</si>
  <si>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</si>
  <si>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</si>
  <si>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</si>
  <si>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</si>
  <si>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</si>
  <si>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</si>
  <si>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</si>
  <si>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</si>
  <si>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</si>
  <si>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</si>
  <si>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</si>
  <si>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</si>
  <si>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</si>
  <si>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</si>
  <si>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</si>
  <si>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</si>
  <si>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</si>
  <si>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</si>
  <si>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</si>
  <si>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</si>
  <si>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</si>
  <si>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</si>
  <si>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</si>
  <si>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</si>
  <si>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</si>
  <si>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</si>
  <si>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</si>
  <si>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</si>
  <si>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</si>
  <si>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</si>
  <si>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</si>
  <si>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</si>
  <si>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</si>
  <si>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</si>
  <si>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</si>
  <si>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</si>
  <si>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</si>
  <si>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</si>
  <si>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</si>
  <si>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</si>
  <si>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</si>
  <si>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</si>
  <si>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</si>
  <si>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</si>
  <si>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</si>
  <si>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</si>
  <si>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</si>
  <si>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</si>
  <si>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</si>
  <si>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</si>
  <si>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</si>
  <si>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</si>
  <si>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</si>
  <si>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</si>
  <si>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</si>
  <si>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</si>
  <si>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</si>
  <si>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</si>
  <si>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</si>
  <si>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</si>
  <si>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</si>
  <si>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</si>
  <si>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</si>
  <si>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</si>
  <si>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</si>
  <si>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</si>
  <si>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</si>
  <si>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</si>
  <si>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</si>
  <si>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</si>
  <si>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</si>
  <si>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</si>
  <si>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</si>
  <si>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</si>
  <si>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</si>
  <si>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</si>
  <si>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</si>
  <si>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</si>
  <si>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</si>
  <si>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</si>
  <si>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</si>
  <si>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</si>
  <si>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</si>
  <si>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</si>
  <si>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</si>
  <si>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</si>
  <si>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</si>
  <si>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</si>
  <si>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</si>
  <si>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</si>
  <si>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</si>
  <si>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</si>
  <si>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</si>
  <si>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</si>
  <si>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</si>
  <si>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</si>
  <si>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</si>
  <si>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</si>
  <si>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</si>
  <si>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</si>
  <si>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</si>
  <si>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</si>
  <si>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</si>
  <si>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</si>
  <si>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</si>
  <si>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</si>
  <si>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</si>
  <si>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</si>
  <si>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</si>
  <si>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</si>
  <si>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</si>
  <si>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</si>
  <si>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</si>
  <si>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</si>
  <si>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</si>
  <si>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</si>
  <si>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</si>
  <si>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</si>
  <si>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</si>
  <si>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</si>
  <si>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</si>
  <si>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</si>
  <si>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</si>
  <si>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</si>
  <si>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</si>
  <si>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</si>
  <si>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</si>
  <si>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</si>
  <si>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</si>
  <si>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</si>
  <si>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</si>
  <si>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</si>
  <si>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</si>
  <si>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</si>
  <si>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</si>
  <si>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</si>
  <si>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</si>
  <si>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</si>
  <si>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</si>
  <si>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</si>
  <si>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</si>
  <si>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</si>
  <si>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</si>
  <si>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</si>
  <si>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</si>
  <si>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</si>
  <si>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</si>
  <si>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</si>
  <si>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</si>
  <si>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</si>
  <si>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</si>
  <si>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</si>
  <si>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</si>
  <si>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</si>
  <si>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</si>
  <si>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</si>
  <si>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</si>
  <si>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</si>
  <si>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</si>
  <si>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</si>
  <si>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</si>
  <si>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</si>
  <si>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</si>
  <si>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</si>
  <si>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</si>
  <si>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</si>
  <si>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</si>
  <si>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</si>
  <si>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</si>
  <si>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</si>
  <si>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</si>
  <si>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</si>
  <si>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</si>
  <si>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</si>
  <si>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</si>
  <si>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</si>
  <si>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</si>
  <si>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</si>
  <si>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</si>
  <si>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</si>
  <si>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</si>
  <si>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</si>
  <si>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</si>
  <si>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</si>
  <si>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</si>
  <si>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</si>
  <si>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</si>
  <si>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</si>
  <si>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</si>
  <si>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</si>
  <si>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</si>
  <si>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</si>
  <si>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</si>
  <si>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</si>
  <si>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</si>
  <si>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</si>
  <si>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</si>
  <si>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</si>
  <si>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</si>
  <si>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</si>
  <si>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</si>
  <si>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</si>
  <si>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</si>
  <si>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</si>
  <si>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</si>
  <si>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</si>
  <si>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</si>
  <si>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</si>
  <si>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</si>
  <si>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</si>
  <si>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</si>
  <si>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</si>
  <si>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</si>
  <si>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</si>
  <si>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</si>
  <si>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</si>
  <si>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</si>
  <si>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</si>
  <si>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</si>
  <si>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</si>
  <si>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</si>
  <si>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</si>
  <si>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</si>
  <si>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</si>
  <si>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</si>
  <si>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</si>
  <si>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</si>
  <si>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</si>
  <si>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</si>
  <si>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</si>
  <si>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</si>
  <si>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</si>
  <si>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</si>
  <si>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</si>
  <si>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</si>
  <si>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</si>
  <si>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</si>
  <si>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</si>
  <si>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</si>
  <si>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</si>
  <si>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</si>
  <si>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</si>
  <si>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</si>
  <si>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</si>
  <si>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</si>
  <si>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</si>
  <si>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</si>
  <si>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</si>
  <si>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</si>
  <si>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</si>
  <si>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</si>
  <si>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</si>
  <si>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</si>
  <si>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</si>
  <si>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</si>
  <si>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</si>
  <si>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</si>
  <si>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</si>
  <si>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</si>
  <si>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</si>
  <si>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</si>
  <si>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</si>
  <si>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</si>
  <si>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</si>
  <si>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</si>
  <si>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</si>
  <si>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</si>
  <si>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</si>
  <si>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</si>
  <si>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</si>
  <si>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</si>
  <si>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</si>
  <si>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</si>
  <si>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</si>
  <si>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</si>
  <si>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</si>
  <si>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</si>
  <si>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</si>
  <si>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</si>
  <si>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</si>
  <si>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</si>
  <si>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</si>
  <si>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</si>
  <si>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</si>
  <si>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</si>
  <si>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</si>
  <si>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</si>
  <si>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</si>
  <si>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</si>
  <si>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</si>
  <si>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</si>
  <si>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</si>
  <si>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</si>
  <si>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</si>
  <si>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</si>
  <si>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</si>
  <si>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</si>
  <si>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</si>
  <si>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</si>
  <si>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</si>
  <si>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</si>
  <si>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</si>
  <si>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</si>
  <si>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</si>
  <si>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</si>
  <si>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</si>
  <si>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</si>
  <si>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</si>
  <si>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</si>
  <si>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</si>
  <si>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</si>
  <si>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</si>
  <si>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</si>
  <si>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</si>
  <si>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</si>
  <si>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</si>
  <si>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</si>
  <si>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</si>
  <si>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</si>
  <si>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</si>
  <si>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</si>
  <si>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</si>
  <si>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</si>
  <si>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</si>
  <si>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</si>
  <si>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</si>
  <si>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</si>
  <si>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</si>
  <si>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</si>
  <si>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</si>
  <si>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</si>
  <si>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</si>
  <si>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</si>
  <si>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</si>
  <si>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</si>
  <si>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</si>
  <si>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</si>
  <si>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</si>
  <si>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</si>
  <si>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</si>
  <si>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</si>
  <si>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</si>
  <si>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</si>
  <si>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</si>
  <si>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</si>
  <si>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</si>
  <si>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</si>
  <si>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</si>
  <si>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</si>
  <si>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</si>
  <si>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</si>
  <si>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</si>
  <si>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</si>
  <si>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</si>
  <si>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</si>
  <si>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</si>
  <si>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</si>
  <si>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</si>
  <si>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</si>
  <si>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</si>
  <si>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</si>
  <si>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</si>
  <si>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</si>
  <si>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</si>
  <si>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</si>
  <si>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</si>
  <si>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</si>
  <si>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</si>
  <si>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</si>
  <si>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</si>
  <si>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</si>
  <si>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</si>
  <si>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</si>
  <si>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</si>
  <si>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</si>
  <si>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</si>
  <si>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</si>
  <si>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</si>
  <si>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</si>
  <si>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</si>
  <si>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</si>
  <si>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</si>
  <si>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</si>
  <si>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</si>
  <si>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</si>
  <si>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</si>
  <si>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</si>
  <si>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</si>
  <si>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</si>
  <si>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</si>
  <si>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</si>
  <si>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</si>
  <si>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</si>
  <si>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</si>
  <si>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</si>
  <si>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</si>
  <si>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</si>
  <si>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</si>
  <si>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</si>
  <si>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</si>
  <si>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</si>
  <si>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</si>
  <si>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</si>
  <si>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</si>
  <si>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</si>
  <si>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</si>
  <si>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</si>
  <si>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</si>
  <si>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</si>
  <si>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</si>
  <si>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</si>
  <si>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</si>
  <si>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</si>
  <si>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</si>
  <si>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</si>
  <si>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</si>
  <si>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</si>
  <si>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</si>
  <si>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</si>
  <si>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</si>
  <si>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</si>
  <si>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</si>
  <si>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</si>
  <si>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</si>
  <si>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</si>
  <si>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</si>
  <si>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</si>
  <si>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</si>
  <si>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</si>
  <si>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</si>
  <si>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</si>
  <si>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</si>
  <si>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</si>
  <si>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</si>
  <si>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</si>
  <si>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</si>
  <si>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</si>
  <si>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</si>
  <si>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</si>
  <si>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</si>
  <si>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</si>
  <si>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</si>
  <si>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</si>
  <si>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</si>
  <si>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</si>
  <si>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</si>
  <si>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</si>
  <si>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</si>
  <si>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</si>
  <si>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</si>
  <si>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</si>
  <si>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</si>
  <si>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</si>
  <si>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</si>
  <si>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</si>
  <si>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</si>
  <si>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</si>
  <si>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</si>
  <si>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</si>
  <si>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</si>
  <si>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</si>
  <si>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</si>
  <si>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</si>
  <si>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</si>
  <si>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</si>
  <si>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</si>
  <si>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</si>
  <si>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</si>
  <si>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</si>
  <si>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</si>
  <si>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</si>
  <si>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</si>
  <si>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</si>
  <si>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</si>
  <si>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</si>
  <si>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</si>
  <si>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</si>
  <si>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</si>
  <si>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</si>
  <si>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</si>
  <si>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</si>
  <si>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</si>
  <si>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</si>
  <si>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</si>
  <si>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</si>
  <si>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</si>
  <si>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</si>
  <si>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</si>
  <si>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</si>
  <si>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</si>
  <si>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</si>
  <si>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</si>
  <si>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</si>
  <si>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</si>
  <si>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</si>
  <si>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</si>
  <si>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</si>
  <si>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</si>
  <si>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</si>
  <si>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</si>
  <si>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</si>
  <si>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</si>
  <si>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</si>
  <si>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</si>
  <si>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</si>
  <si>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</si>
  <si>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</si>
  <si>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</si>
  <si>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</si>
  <si>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</si>
  <si>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</si>
  <si>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</si>
  <si>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</si>
  <si>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</si>
  <si>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</si>
  <si>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</si>
  <si>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</si>
  <si>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</si>
  <si>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</si>
  <si>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</si>
  <si>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</si>
  <si>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</si>
  <si>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</si>
  <si>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</si>
  <si>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</si>
  <si>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</si>
  <si>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</si>
  <si>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</si>
  <si>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</si>
  <si>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</si>
  <si>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</si>
  <si>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</si>
  <si>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</si>
  <si>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</si>
  <si>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</si>
  <si>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</si>
  <si>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</si>
  <si>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</si>
  <si>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</si>
  <si>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</si>
  <si>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</si>
  <si>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</si>
  <si>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</si>
  <si>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</si>
  <si>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</si>
  <si>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</si>
  <si>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</si>
  <si>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</si>
  <si>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</si>
  <si>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</si>
  <si>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</si>
  <si>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</si>
  <si>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</si>
  <si>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</si>
  <si>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</si>
  <si>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</si>
  <si>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</si>
  <si>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</si>
  <si>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</si>
  <si>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</si>
  <si>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</si>
  <si>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</si>
  <si>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</si>
  <si>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</si>
  <si>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</si>
  <si>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</si>
  <si>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</si>
  <si>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</si>
  <si>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</si>
  <si>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</si>
  <si>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</si>
  <si>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</si>
  <si>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</si>
  <si>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</si>
  <si>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</si>
  <si>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</si>
  <si>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</si>
  <si>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</si>
  <si>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</si>
  <si>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</si>
  <si>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</si>
  <si>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</si>
  <si>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</si>
  <si>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</si>
  <si>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</si>
  <si>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</si>
  <si>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</si>
  <si>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</si>
  <si>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</si>
  <si>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</si>
  <si>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</si>
  <si>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</si>
  <si>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</si>
  <si>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</si>
  <si>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</si>
  <si>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</si>
  <si>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</si>
  <si>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</si>
  <si>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</si>
  <si>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</si>
  <si>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</si>
  <si>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</si>
  <si>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</si>
  <si>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</si>
  <si>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</si>
  <si>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</si>
  <si>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</si>
  <si>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</si>
  <si>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</si>
  <si>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</si>
  <si>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</si>
  <si>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</si>
  <si>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</si>
  <si>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</si>
  <si>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</si>
  <si>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</si>
  <si>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</si>
  <si>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</si>
  <si>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</si>
  <si>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</si>
  <si>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</si>
  <si>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</si>
  <si>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</si>
  <si>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</si>
  <si>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</si>
  <si>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</si>
  <si>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</si>
  <si>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</si>
  <si>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</si>
  <si>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</si>
  <si>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</si>
  <si>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</si>
  <si>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</si>
  <si>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</si>
  <si>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</si>
  <si>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</si>
  <si>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</si>
  <si>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</si>
  <si>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</si>
  <si>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</si>
  <si>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</si>
  <si>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</si>
  <si>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</si>
  <si>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</si>
  <si>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</si>
  <si>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</si>
  <si>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</si>
  <si>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</si>
  <si>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</si>
  <si>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</si>
  <si>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</si>
  <si>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</si>
  <si>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</si>
  <si>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</si>
  <si>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</si>
  <si>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</si>
  <si>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</si>
  <si>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</si>
  <si>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</si>
  <si>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</si>
  <si>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</si>
  <si>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</si>
  <si>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</si>
  <si>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</si>
  <si>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</si>
  <si>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</si>
  <si>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</si>
  <si>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</si>
  <si>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</si>
  <si>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</si>
  <si>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</si>
  <si>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</si>
  <si>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</si>
  <si>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</si>
  <si>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</si>
  <si>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</si>
  <si>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</si>
  <si>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</si>
  <si>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</si>
  <si>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</si>
  <si>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</si>
  <si>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</si>
  <si>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</si>
  <si>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</si>
  <si>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</si>
  <si>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</si>
  <si>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</si>
  <si>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</si>
  <si>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</si>
  <si>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</si>
  <si>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</si>
  <si>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</si>
  <si>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</si>
  <si>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</si>
  <si>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</si>
  <si>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</si>
  <si>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</si>
  <si>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</si>
  <si>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</si>
  <si>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</si>
  <si>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</si>
  <si>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</si>
  <si>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</si>
  <si>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</si>
  <si>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</si>
  <si>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</si>
  <si>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</si>
  <si>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</si>
  <si>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</si>
  <si>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</si>
  <si>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</si>
  <si>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</si>
  <si>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</si>
  <si>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</si>
  <si>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</si>
  <si>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</si>
  <si>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</si>
  <si>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</si>
  <si>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</si>
  <si>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</si>
  <si>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</si>
  <si>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</si>
  <si>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</si>
  <si>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</si>
  <si>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</si>
  <si>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</si>
  <si>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</si>
  <si>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</si>
  <si>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</si>
  <si>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</si>
  <si>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</si>
  <si>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</si>
  <si>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</si>
  <si>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</si>
  <si>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</si>
  <si>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</si>
  <si>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</si>
  <si>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</si>
  <si>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</si>
  <si>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</si>
  <si>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</si>
  <si>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</si>
  <si>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</si>
  <si>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</si>
  <si>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</si>
  <si>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</si>
  <si>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</si>
  <si>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</si>
  <si>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</si>
  <si>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</si>
  <si>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</si>
  <si>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</si>
  <si>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</si>
  <si>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</si>
  <si>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</si>
  <si>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</si>
  <si>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</si>
  <si>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</si>
  <si>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</si>
  <si>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</si>
  <si>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</si>
  <si>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</si>
  <si>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</si>
  <si>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</si>
  <si>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</si>
  <si>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</si>
  <si>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</si>
  <si>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</si>
  <si>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</si>
  <si>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</si>
  <si>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</si>
  <si>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</si>
  <si>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</si>
  <si>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</si>
  <si>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</si>
  <si>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</si>
  <si>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</si>
  <si>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</si>
  <si>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</si>
  <si>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</si>
  <si>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</si>
  <si>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</si>
  <si>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</si>
  <si>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</si>
  <si>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</si>
  <si>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</si>
  <si>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</si>
  <si>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</si>
  <si>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</si>
  <si>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</si>
  <si>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</si>
  <si>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</si>
  <si>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</si>
  <si>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</si>
  <si>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</si>
  <si>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</si>
  <si>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</si>
  <si>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</si>
  <si>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</si>
  <si>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</si>
  <si>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</si>
  <si>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</si>
  <si>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</si>
  <si>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</si>
  <si>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</si>
  <si>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</si>
  <si>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</si>
  <si>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</si>
  <si>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</si>
  <si>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</si>
  <si>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</si>
  <si>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</si>
  <si>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</si>
  <si>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</si>
  <si>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</si>
  <si>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</si>
  <si>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</si>
  <si>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</si>
  <si>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</si>
  <si>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</si>
  <si>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</si>
  <si>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</si>
  <si>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</si>
  <si>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</si>
  <si>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</si>
  <si>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</si>
  <si>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</si>
  <si>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</si>
  <si>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</si>
  <si>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</si>
  <si>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</si>
  <si>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</si>
  <si>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</si>
  <si>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</si>
  <si>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</si>
  <si>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</si>
  <si>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</si>
  <si>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</si>
  <si>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</si>
  <si>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</si>
  <si>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</si>
  <si>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</si>
  <si>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</si>
  <si>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</si>
  <si>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</si>
  <si>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</si>
  <si>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</si>
  <si>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</si>
  <si>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</si>
  <si>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</si>
  <si>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</si>
  <si>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</si>
  <si>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</si>
  <si>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</si>
  <si>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</si>
  <si>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</si>
  <si>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</si>
  <si>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</si>
  <si>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</si>
  <si>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</si>
  <si>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</si>
  <si>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</si>
  <si>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</si>
  <si>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</si>
  <si>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</si>
  <si>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</si>
  <si>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</si>
  <si>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</si>
  <si>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</si>
  <si>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</si>
  <si>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</si>
  <si>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</si>
  <si>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</si>
  <si>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</si>
  <si>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</si>
  <si>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</si>
  <si>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</si>
  <si>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</si>
  <si>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</si>
  <si>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</si>
  <si>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</si>
  <si>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</si>
  <si>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</si>
  <si>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</si>
  <si>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</si>
  <si>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</si>
  <si>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</si>
  <si>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</si>
  <si>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</si>
  <si>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</si>
  <si>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</si>
  <si>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</si>
  <si>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</si>
  <si>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</si>
  <si>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</si>
  <si>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</si>
  <si>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</si>
  <si>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</si>
  <si>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</si>
  <si>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</si>
  <si>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</si>
  <si>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</si>
  <si>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</si>
  <si>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</si>
  <si>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</si>
  <si>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</si>
  <si>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</si>
  <si>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</si>
  <si>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</si>
  <si>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</si>
  <si>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</si>
  <si>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</si>
  <si>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</si>
  <si>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</si>
  <si>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</si>
  <si>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</si>
  <si>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</si>
  <si>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</si>
  <si>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</si>
  <si>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</si>
  <si>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</si>
  <si>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</si>
  <si>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</si>
  <si>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</si>
  <si>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</si>
  <si>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</si>
  <si>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</si>
  <si>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</si>
  <si>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</si>
  <si>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</si>
  <si>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</si>
  <si>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</si>
  <si>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</si>
  <si>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</si>
  <si>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</si>
  <si>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</si>
  <si>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</si>
  <si>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</si>
  <si>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</si>
  <si>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</si>
  <si>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</si>
  <si>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</si>
  <si>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</si>
  <si>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</si>
  <si>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</si>
  <si>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</si>
  <si>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</si>
  <si>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</si>
  <si>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</si>
  <si>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</si>
  <si>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</si>
  <si>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</si>
  <si>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</si>
  <si>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</si>
  <si>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</si>
  <si>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</si>
  <si>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</si>
  <si>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</si>
  <si>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</si>
  <si>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</si>
  <si>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</si>
  <si>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</si>
  <si>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</si>
  <si>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</si>
  <si>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</si>
  <si>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</si>
  <si>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</si>
  <si>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</si>
  <si>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</si>
  <si>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</si>
  <si>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</si>
  <si>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</si>
  <si>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</si>
  <si>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</si>
  <si>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</si>
  <si>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</si>
  <si>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</si>
  <si>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</si>
  <si>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</si>
  <si>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</si>
  <si>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</si>
  <si>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</si>
  <si>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</si>
  <si>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</si>
  <si>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</si>
  <si>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</si>
  <si>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</si>
  <si>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</si>
  <si>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</si>
  <si>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</si>
  <si>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</si>
  <si>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</si>
  <si>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</si>
  <si>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</si>
  <si>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</si>
  <si>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</si>
  <si>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</si>
  <si>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</si>
  <si>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</si>
  <si>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</si>
  <si>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</si>
  <si>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</si>
  <si>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</si>
  <si>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</si>
  <si>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</si>
  <si>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</si>
  <si>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</si>
  <si>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</si>
  <si>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</si>
  <si>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</si>
  <si>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</si>
  <si>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</si>
  <si>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</si>
  <si>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</si>
  <si>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</si>
  <si>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</si>
  <si>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</si>
  <si>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</si>
  <si>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</si>
  <si>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</si>
  <si>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</si>
  <si>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</si>
  <si>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</si>
  <si>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</si>
  <si>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</si>
  <si>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</si>
  <si>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</si>
  <si>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</si>
  <si>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</si>
  <si>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</si>
  <si>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</si>
  <si>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</si>
  <si>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</si>
  <si>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</si>
  <si>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</si>
  <si>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</si>
  <si>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</si>
  <si>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</si>
  <si>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</si>
  <si>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</si>
  <si>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</si>
  <si>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</si>
  <si>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</si>
  <si>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</si>
  <si>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</si>
  <si>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</si>
  <si>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</si>
  <si>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</si>
  <si>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</si>
  <si>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</si>
  <si>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</si>
  <si>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</si>
  <si>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</si>
  <si>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</si>
  <si>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</si>
  <si>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</si>
  <si>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</si>
  <si>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</si>
  <si>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</si>
  <si>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</si>
  <si>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</si>
  <si>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</si>
  <si>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</si>
  <si>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</si>
  <si>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</si>
  <si>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</si>
  <si>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</si>
  <si>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</si>
  <si>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</si>
  <si>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</si>
  <si>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</si>
  <si>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</si>
  <si>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</si>
  <si>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</si>
  <si>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</si>
  <si>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</si>
  <si>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</si>
  <si>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</si>
  <si>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</si>
  <si>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</si>
  <si>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</si>
  <si>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</si>
  <si>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</si>
  <si>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</si>
  <si>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</si>
  <si>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</si>
  <si>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</si>
  <si>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</si>
  <si>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</si>
  <si>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</si>
  <si>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</si>
  <si>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</si>
  <si>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</si>
  <si>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</si>
  <si>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</si>
  <si>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</si>
  <si>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</si>
  <si>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</si>
  <si>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</si>
  <si>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</si>
  <si>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</si>
  <si>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</si>
  <si>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</si>
  <si>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</si>
  <si>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</si>
  <si>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</si>
  <si>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</si>
  <si>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</si>
  <si>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</si>
  <si>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</si>
  <si>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</si>
  <si>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</si>
  <si>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</si>
  <si>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</si>
  <si>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</si>
  <si>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</si>
  <si>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</si>
  <si>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</si>
  <si>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</si>
  <si>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</si>
  <si>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</si>
  <si>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</si>
  <si>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</si>
  <si>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</si>
  <si>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</si>
  <si>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</si>
  <si>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</si>
  <si>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</si>
  <si>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</si>
  <si>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</si>
  <si>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</si>
  <si>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</si>
  <si>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</si>
  <si>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</si>
  <si>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</si>
  <si>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</si>
  <si>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</si>
  <si>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</si>
  <si>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</si>
  <si>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</si>
  <si>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</si>
  <si>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</si>
  <si>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</si>
  <si>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</si>
  <si>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</si>
  <si>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</si>
  <si>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</si>
  <si>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</si>
  <si>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</si>
  <si>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</si>
  <si>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</si>
  <si>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</si>
  <si>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</si>
  <si>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</si>
  <si>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</si>
  <si>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</si>
  <si>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</si>
  <si>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</si>
  <si>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</si>
  <si>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</si>
  <si>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</si>
  <si>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</si>
  <si>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</si>
  <si>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</si>
  <si>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</si>
  <si>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</si>
  <si>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</si>
  <si>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</si>
  <si>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</si>
  <si>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</si>
  <si>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</si>
  <si>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</si>
  <si>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</si>
  <si>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</si>
  <si>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</si>
  <si>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</si>
  <si>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</si>
  <si>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</si>
  <si>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</si>
  <si>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</si>
  <si>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</si>
  <si>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</si>
  <si>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</si>
  <si>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</si>
  <si>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</si>
  <si>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</si>
  <si>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</si>
  <si>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</si>
  <si>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</si>
  <si>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</si>
  <si>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</si>
  <si>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</si>
  <si>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</si>
  <si>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</si>
  <si>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</si>
  <si>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</si>
  <si>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</si>
  <si>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</si>
  <si>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</si>
  <si>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</si>
  <si>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</si>
  <si>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</si>
  <si>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</si>
  <si>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</si>
  <si>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</si>
  <si>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</si>
  <si>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</si>
  <si>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</si>
  <si>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</si>
  <si>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</si>
  <si>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</si>
  <si>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</si>
  <si>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</si>
  <si>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</si>
  <si>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</si>
  <si>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</si>
  <si>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</si>
  <si>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</si>
  <si>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</si>
  <si>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</si>
  <si>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</si>
  <si>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</si>
  <si>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</si>
  <si>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</si>
  <si>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</si>
  <si>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</si>
  <si>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</si>
  <si>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</si>
  <si>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</si>
  <si>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</si>
  <si>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</si>
  <si>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</si>
  <si>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</si>
  <si>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</si>
  <si>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</si>
  <si>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</si>
  <si>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</si>
  <si>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</si>
  <si>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</si>
  <si>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</si>
  <si>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</si>
  <si>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</si>
  <si>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</si>
  <si>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</si>
  <si>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</si>
  <si>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</si>
  <si>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</si>
  <si>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</si>
  <si>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</si>
  <si>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</si>
  <si>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</si>
  <si>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</si>
  <si>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</si>
  <si>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</si>
  <si>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</si>
  <si>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</si>
  <si>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</si>
  <si>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</si>
  <si>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</si>
  <si>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</si>
  <si>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</si>
  <si>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</si>
  <si>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</si>
  <si>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</si>
  <si>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</si>
  <si>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</si>
  <si>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</si>
  <si>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</si>
  <si>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</si>
  <si>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</si>
  <si>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</si>
  <si>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</si>
  <si>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</si>
  <si>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</si>
  <si>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</si>
  <si>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</si>
  <si>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</si>
  <si>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</si>
  <si>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</si>
  <si>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</si>
  <si>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</si>
  <si>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</si>
  <si>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</si>
  <si>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</si>
  <si>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</si>
  <si>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</si>
  <si>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</si>
  <si>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</si>
  <si>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</si>
  <si>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</si>
  <si>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</si>
  <si>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</si>
  <si>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</si>
  <si>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</si>
  <si>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</si>
  <si>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</si>
  <si>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</si>
  <si>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</si>
  <si>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</si>
  <si>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</si>
  <si>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</si>
  <si>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</si>
  <si>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</si>
  <si>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</si>
  <si>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</si>
  <si>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</si>
  <si>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</si>
  <si>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</si>
  <si>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</si>
  <si>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</si>
  <si>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</si>
  <si>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</si>
  <si>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</si>
  <si>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</si>
  <si>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</si>
  <si>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</si>
  <si>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</si>
  <si>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</si>
  <si>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</si>
  <si>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</si>
  <si>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</si>
  <si>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</si>
  <si>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</si>
  <si>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</si>
  <si>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</si>
  <si>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</si>
  <si>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</si>
  <si>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</si>
  <si>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</si>
  <si>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</si>
  <si>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</si>
  <si>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</si>
  <si>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</si>
  <si>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</si>
  <si>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</si>
  <si>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</si>
  <si>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</si>
  <si>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</si>
  <si>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</si>
  <si>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</si>
  <si>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</si>
  <si>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</si>
  <si>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</si>
  <si>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</si>
  <si>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</si>
  <si>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</si>
  <si>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</si>
  <si>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</si>
  <si>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</si>
  <si>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</si>
  <si>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</si>
  <si>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</si>
  <si>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</si>
  <si>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</si>
  <si>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</si>
  <si>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</si>
  <si>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</si>
  <si>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</si>
  <si>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</si>
  <si>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</si>
  <si>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</si>
  <si>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</si>
  <si>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</si>
  <si>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</si>
  <si>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</si>
  <si>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</si>
  <si>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</si>
  <si>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</si>
  <si>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</si>
  <si>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</si>
  <si>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</si>
  <si>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</si>
  <si>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</si>
  <si>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</si>
  <si>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</si>
  <si>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</si>
  <si>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</si>
  <si>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</si>
  <si>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</si>
  <si>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</si>
  <si>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</si>
  <si>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</si>
  <si>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</si>
  <si>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</si>
  <si>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</si>
  <si>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</si>
  <si>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</si>
  <si>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</si>
  <si>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</si>
  <si>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</si>
  <si>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</si>
  <si>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</si>
  <si>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</si>
  <si>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</si>
  <si>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</si>
  <si>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</si>
  <si>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</si>
  <si>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</si>
  <si>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</si>
  <si>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</si>
  <si>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</si>
  <si>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</si>
  <si>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</si>
  <si>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</si>
  <si>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</si>
  <si>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</si>
  <si>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</si>
  <si>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</si>
  <si>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</si>
  <si>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</si>
  <si>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</si>
  <si>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</si>
  <si>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</si>
  <si>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</si>
  <si>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</si>
  <si>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</si>
  <si>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</si>
  <si>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</si>
  <si>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</si>
  <si>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</si>
  <si>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</si>
  <si>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</si>
  <si>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</si>
  <si>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</si>
  <si>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</si>
  <si>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</si>
  <si>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</si>
  <si>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</si>
  <si>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</si>
  <si>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</si>
  <si>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</si>
  <si>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</si>
  <si>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</si>
  <si>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</si>
  <si>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</si>
  <si>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</si>
  <si>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</si>
  <si>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</si>
  <si>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</si>
  <si>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</si>
  <si>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</si>
  <si>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</si>
  <si>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</si>
  <si>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</si>
  <si>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</si>
  <si>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</si>
  <si>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</si>
  <si>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</si>
  <si>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</si>
  <si>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</si>
  <si>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</si>
  <si>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</si>
  <si>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</si>
  <si>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</si>
  <si>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</si>
  <si>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</si>
  <si>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</si>
  <si>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</si>
  <si>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</si>
  <si>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</si>
  <si>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</si>
  <si>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</si>
  <si>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</si>
  <si>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</si>
  <si>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</si>
  <si>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</si>
  <si>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</si>
  <si>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</si>
  <si>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</si>
  <si>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</si>
  <si>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</si>
  <si>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</si>
  <si>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</si>
  <si>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</si>
  <si>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</si>
  <si>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</si>
  <si>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</si>
  <si>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</si>
  <si>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</si>
  <si>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</si>
  <si>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</si>
  <si>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</si>
  <si>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</si>
  <si>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</si>
  <si>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</si>
  <si>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</si>
  <si>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</si>
  <si>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</si>
  <si>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</si>
  <si>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</si>
  <si>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</si>
  <si>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</si>
  <si>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</si>
  <si>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</si>
  <si>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</si>
  <si>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</si>
  <si>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</si>
  <si>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</si>
  <si>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</si>
  <si>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</si>
  <si>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</si>
  <si>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</si>
  <si>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</si>
  <si>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</si>
  <si>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</si>
  <si>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</si>
  <si>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</si>
  <si>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</si>
  <si>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</si>
  <si>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</si>
  <si>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</si>
  <si>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</si>
  <si>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</si>
  <si>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</si>
  <si>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</si>
  <si>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</si>
  <si>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</si>
  <si>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</si>
  <si>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</si>
  <si>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</si>
  <si>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</si>
  <si>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</si>
  <si>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</si>
  <si>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</si>
  <si>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</si>
  <si>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</si>
  <si>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</si>
  <si>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</si>
  <si>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</si>
  <si>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</si>
  <si>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</si>
  <si>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</si>
  <si>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</si>
  <si>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</si>
  <si>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</si>
  <si>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</si>
  <si>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</si>
  <si>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</si>
  <si>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</si>
  <si>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</si>
  <si>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</si>
  <si>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</si>
  <si>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</si>
  <si>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</si>
  <si>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</si>
  <si>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</si>
  <si>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</si>
  <si>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</si>
  <si>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</si>
  <si>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</si>
  <si>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</si>
  <si>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</si>
  <si>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</si>
  <si>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</si>
  <si>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</si>
  <si>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</si>
  <si>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</si>
  <si>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</si>
  <si>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</si>
  <si>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</si>
  <si>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</si>
  <si>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</si>
  <si>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</si>
  <si>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</si>
  <si>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</si>
  <si>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</si>
  <si>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</si>
  <si>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</si>
  <si>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</si>
  <si>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</si>
  <si>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</si>
  <si>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</si>
  <si>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</si>
  <si>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</si>
  <si>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</si>
  <si>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</si>
  <si>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</si>
  <si>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</si>
  <si>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</si>
  <si>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</si>
  <si>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</si>
  <si>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</si>
  <si>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</si>
  <si>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</si>
  <si>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</si>
  <si>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</si>
  <si>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</si>
  <si>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</si>
  <si>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</si>
  <si>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</si>
  <si>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</si>
  <si>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</si>
  <si>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</si>
  <si>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</si>
  <si>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</si>
  <si>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</si>
  <si>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</si>
  <si>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</si>
  <si>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</si>
  <si>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</si>
  <si>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</si>
  <si>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</si>
  <si>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</si>
  <si>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</si>
  <si>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</si>
  <si>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</si>
  <si>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</si>
  <si>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</si>
  <si>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</si>
  <si>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</si>
  <si>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</si>
  <si>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</si>
  <si>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</si>
  <si>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</si>
  <si>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</si>
  <si>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</si>
  <si>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</si>
  <si>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</si>
  <si>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</si>
  <si>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</si>
  <si>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</si>
  <si>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</si>
  <si>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</si>
  <si>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</si>
  <si>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</si>
  <si>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</si>
  <si>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</si>
  <si>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</si>
  <si>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</si>
  <si>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</si>
  <si>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</si>
  <si>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</si>
  <si>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</si>
  <si>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</si>
  <si>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</si>
  <si>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</si>
  <si>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</si>
  <si>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</si>
  <si>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</si>
  <si>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</si>
  <si>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</si>
  <si>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</si>
  <si>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</si>
  <si>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</si>
  <si>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</si>
  <si>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</si>
  <si>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</si>
  <si>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</si>
  <si>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</si>
  <si>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</si>
  <si>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</si>
  <si>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</si>
  <si>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</si>
  <si>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</si>
  <si>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</si>
  <si>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</si>
  <si>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</si>
  <si>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</si>
  <si>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</si>
  <si>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</si>
  <si>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</si>
  <si>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</si>
  <si>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</si>
  <si>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</si>
  <si>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</si>
  <si>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</si>
  <si>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</si>
  <si>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</si>
  <si>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</si>
  <si>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</si>
  <si>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</si>
  <si>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</si>
  <si>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</si>
  <si>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</si>
  <si>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</si>
  <si>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</si>
  <si>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</si>
  <si>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</si>
  <si>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</si>
  <si>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</si>
  <si>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</si>
  <si>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</si>
  <si>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</si>
  <si>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</si>
  <si>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</si>
  <si>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</si>
  <si>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</si>
  <si>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</si>
  <si>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</si>
  <si>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</si>
  <si>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</si>
  <si>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</si>
  <si>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</si>
  <si>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</si>
  <si>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</si>
  <si>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</si>
  <si>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</si>
  <si>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</si>
  <si>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</si>
  <si>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</si>
  <si>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</si>
  <si>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</si>
  <si>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</si>
  <si>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</si>
  <si>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</si>
  <si>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</si>
  <si>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</si>
  <si>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</si>
  <si>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</si>
  <si>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</si>
  <si>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</si>
  <si>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</si>
  <si>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</si>
  <si>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</si>
  <si>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</si>
  <si>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</si>
  <si>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</si>
  <si>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</si>
  <si>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</si>
  <si>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</si>
  <si>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</si>
  <si>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</si>
  <si>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</si>
  <si>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</si>
  <si>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</si>
  <si>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</si>
  <si>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</si>
  <si>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</si>
  <si>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</si>
  <si>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</si>
  <si>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</si>
  <si>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</si>
  <si>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</si>
  <si>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</si>
  <si>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</si>
  <si>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</si>
  <si>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</si>
  <si>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</si>
  <si>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</si>
  <si>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</si>
  <si>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</si>
  <si>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</si>
  <si>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</si>
  <si>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</si>
  <si>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</si>
  <si>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</si>
  <si>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</si>
  <si>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</si>
  <si>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</si>
  <si>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</si>
  <si>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</si>
  <si>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</si>
  <si>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</si>
  <si>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</si>
  <si>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</si>
  <si>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</si>
  <si>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</si>
  <si>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</si>
  <si>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</si>
  <si>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</si>
  <si>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</si>
  <si>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</si>
  <si>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</si>
  <si>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</si>
  <si>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</si>
  <si>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</si>
  <si>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</si>
  <si>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</si>
  <si>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</si>
  <si>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</si>
  <si>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</si>
  <si>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</si>
  <si>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</si>
  <si>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</si>
  <si>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</si>
  <si>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</si>
  <si>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</si>
  <si>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</si>
  <si>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</si>
  <si>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</si>
  <si>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</si>
  <si>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</si>
  <si>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</si>
  <si>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</si>
  <si>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</si>
  <si>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</si>
  <si>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</si>
  <si>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</si>
  <si>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</si>
  <si>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</si>
  <si>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</si>
  <si>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</si>
  <si>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</si>
  <si>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</si>
  <si>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</si>
  <si>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</si>
  <si>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</si>
  <si>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</si>
  <si>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</si>
  <si>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</si>
  <si>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</si>
  <si>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</si>
  <si>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</si>
  <si>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</si>
  <si>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</si>
  <si>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</si>
  <si>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</si>
  <si>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</si>
  <si>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</si>
  <si>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</si>
  <si>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</si>
  <si>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</si>
  <si>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</si>
  <si>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</si>
  <si>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</si>
  <si>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</si>
  <si>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</si>
  <si>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</si>
  <si>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</si>
  <si>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</si>
  <si>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</si>
  <si>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</si>
  <si>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</si>
  <si>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</si>
  <si>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</si>
  <si>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</si>
  <si>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</si>
  <si>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</si>
  <si>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</si>
  <si>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</si>
  <si>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</si>
  <si>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</si>
  <si>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</si>
  <si>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</si>
  <si>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</si>
  <si>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</si>
  <si>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</si>
  <si>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</si>
  <si>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</si>
  <si>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</si>
  <si>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</si>
  <si>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</si>
  <si>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</si>
  <si>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</si>
  <si>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</si>
  <si>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</si>
  <si>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</si>
  <si>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</si>
  <si>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</si>
  <si>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</si>
  <si>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</si>
  <si>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</si>
  <si>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</si>
  <si>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</si>
  <si>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</si>
  <si>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</si>
  <si>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</si>
  <si>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</si>
  <si>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</si>
  <si>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</si>
  <si>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</si>
  <si>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</si>
  <si>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</si>
  <si>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</si>
  <si>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</si>
  <si>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</si>
  <si>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</si>
  <si>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</si>
  <si>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</si>
  <si>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</si>
  <si>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</si>
  <si>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</si>
  <si>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</si>
  <si>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</si>
  <si>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</si>
  <si>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</si>
  <si>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</si>
  <si>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</si>
  <si>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</si>
  <si>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</si>
  <si>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</si>
  <si>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</si>
  <si>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</si>
  <si>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</si>
  <si>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</si>
  <si>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</si>
  <si>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</si>
  <si>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</si>
  <si>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</si>
  <si>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</si>
  <si>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</si>
  <si>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</si>
  <si>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</si>
  <si>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</si>
  <si>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</si>
  <si>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</si>
  <si>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</si>
  <si>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</si>
  <si>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</si>
  <si>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</si>
  <si>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</si>
  <si>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</si>
  <si>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</si>
  <si>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</si>
  <si>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</si>
  <si>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</si>
  <si>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</si>
  <si>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</si>
  <si>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</si>
  <si>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</si>
  <si>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</si>
  <si>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</si>
  <si>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</si>
  <si>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</si>
  <si>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</si>
  <si>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</si>
  <si>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</si>
  <si>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</si>
  <si>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</si>
  <si>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</si>
  <si>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</si>
  <si>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</si>
  <si>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</si>
  <si>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</si>
  <si>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</si>
  <si>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</si>
  <si>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</si>
  <si>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</si>
  <si>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</si>
  <si>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</si>
  <si>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</si>
  <si>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</si>
  <si>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</si>
  <si>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</si>
  <si>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</si>
  <si>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</si>
  <si>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</si>
  <si>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</si>
  <si>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</si>
  <si>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</si>
  <si>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</si>
  <si>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</si>
  <si>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</si>
  <si>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</si>
  <si>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</si>
  <si>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</si>
  <si>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</si>
  <si>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</si>
  <si>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</si>
  <si>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</si>
  <si>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</si>
  <si>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</si>
  <si>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</si>
  <si>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</si>
  <si>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</si>
  <si>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</si>
  <si>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</si>
  <si>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</si>
  <si>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</si>
  <si>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</si>
  <si>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</si>
  <si>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</si>
  <si>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</si>
  <si>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</si>
  <si>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</si>
  <si>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</si>
  <si>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</si>
  <si>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</si>
  <si>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</si>
  <si>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</si>
  <si>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</si>
  <si>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</si>
  <si>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</si>
  <si>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</si>
  <si>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</si>
  <si>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</si>
  <si>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</si>
  <si>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</si>
  <si>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</si>
  <si>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</si>
  <si>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</si>
  <si>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</si>
  <si>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</si>
  <si>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</si>
  <si>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</si>
  <si>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</si>
  <si>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</si>
  <si>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</si>
  <si>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</si>
  <si>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</si>
  <si>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</si>
  <si>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</si>
  <si>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</si>
  <si>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</si>
  <si>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</si>
  <si>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</si>
  <si>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</si>
  <si>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</si>
  <si>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</si>
  <si>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</si>
  <si>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</si>
  <si>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</si>
  <si>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</si>
  <si>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</si>
  <si>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</si>
  <si>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</si>
  <si>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</si>
  <si>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</si>
  <si>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</si>
  <si>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</si>
  <si>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</si>
  <si>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</si>
  <si>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</si>
  <si>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</si>
  <si>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</si>
  <si>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</si>
  <si>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</si>
  <si>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</si>
  <si>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</si>
  <si>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</si>
  <si>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</si>
  <si>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</si>
  <si>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</si>
  <si>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</si>
  <si>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</si>
  <si>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</si>
  <si>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</si>
  <si>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</si>
  <si>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</si>
  <si>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</si>
  <si>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</si>
  <si>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</si>
  <si>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</si>
  <si>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</si>
  <si>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</si>
  <si>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</si>
  <si>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</si>
  <si>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</si>
  <si>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</si>
  <si>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</si>
  <si>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</si>
  <si>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</si>
  <si>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</si>
  <si>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</si>
  <si>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</si>
  <si>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</si>
  <si>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</si>
  <si>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</si>
  <si>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</si>
  <si>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</si>
  <si>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</si>
  <si>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</si>
  <si>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</si>
  <si>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</si>
  <si>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</si>
  <si>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</si>
  <si>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</si>
  <si>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</si>
  <si>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</si>
  <si>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</si>
  <si>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</si>
  <si>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</si>
  <si>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</si>
  <si>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</si>
  <si>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</si>
  <si>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</si>
  <si>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</si>
  <si>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</si>
  <si>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</si>
  <si>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</si>
  <si>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</si>
  <si>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</si>
  <si>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</si>
  <si>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</si>
  <si>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</si>
  <si>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</si>
  <si>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</si>
  <si>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</si>
  <si>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</si>
  <si>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</si>
  <si>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</si>
  <si>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</si>
  <si>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</si>
  <si>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</si>
  <si>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</si>
  <si>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</si>
  <si>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</si>
  <si>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</si>
  <si>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</si>
  <si>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</si>
  <si>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</si>
  <si>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</si>
  <si>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</si>
  <si>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</si>
  <si>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</si>
  <si>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</si>
  <si>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</si>
  <si>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</si>
  <si>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</si>
  <si>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</si>
  <si>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</si>
  <si>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</si>
  <si>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</si>
  <si>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</si>
  <si>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</si>
  <si>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</si>
  <si>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</si>
  <si>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</si>
  <si>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</si>
  <si>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</si>
  <si>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</si>
  <si>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</si>
  <si>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</si>
  <si>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</si>
  <si>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</si>
  <si>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</si>
  <si>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</si>
  <si>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</si>
  <si>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</si>
  <si>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</si>
  <si>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</si>
  <si>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</si>
  <si>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</si>
  <si>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</si>
  <si>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</si>
  <si>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</si>
  <si>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</si>
  <si>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</si>
  <si>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</si>
  <si>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</si>
  <si>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</si>
  <si>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</si>
  <si>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</si>
  <si>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</si>
  <si>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</si>
  <si>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</si>
  <si>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</si>
  <si>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</si>
  <si>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</si>
  <si>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</si>
  <si>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</si>
  <si>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</si>
  <si>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</si>
  <si>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</si>
  <si>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</si>
  <si>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</si>
  <si>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</si>
  <si>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</si>
  <si>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</si>
  <si>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</si>
  <si>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</si>
  <si>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</si>
  <si>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</si>
  <si>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</si>
  <si>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</si>
  <si>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</si>
  <si>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</si>
  <si>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</si>
  <si>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</si>
  <si>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</si>
  <si>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</si>
  <si>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</si>
  <si>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</si>
  <si>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</si>
  <si>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</si>
  <si>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</si>
  <si>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</si>
  <si>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</si>
  <si>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</si>
  <si>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</si>
  <si>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</si>
  <si>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</si>
  <si>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</si>
  <si>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</si>
  <si>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</si>
  <si>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</si>
  <si>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</si>
  <si>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</si>
  <si>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</si>
  <si>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</si>
  <si>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</si>
  <si>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</si>
  <si>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</si>
  <si>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</si>
  <si>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</si>
  <si>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</si>
  <si>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</si>
  <si>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</si>
  <si>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</si>
  <si>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</si>
  <si>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</si>
  <si>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</si>
  <si>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</si>
  <si>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</si>
  <si>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</si>
  <si>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</si>
  <si>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</si>
  <si>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</si>
  <si>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</si>
  <si>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</si>
  <si>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</si>
  <si>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</si>
  <si>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</si>
  <si>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</si>
  <si>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</si>
  <si>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</si>
  <si>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</si>
  <si>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</si>
  <si>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</si>
  <si>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</si>
  <si>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</si>
  <si>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</si>
  <si>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</si>
  <si>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</si>
  <si>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</si>
  <si>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</si>
  <si>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</si>
  <si>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</si>
  <si>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</si>
  <si>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</si>
  <si>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</si>
  <si>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</si>
  <si>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</si>
  <si>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</si>
  <si>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</si>
  <si>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</si>
  <si>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</si>
  <si>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</si>
  <si>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</si>
  <si>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</si>
  <si>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</si>
  <si>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</si>
  <si>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</si>
  <si>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</si>
  <si>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</si>
  <si>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</si>
  <si>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</si>
  <si>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</si>
  <si>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</si>
  <si>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</si>
  <si>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</si>
  <si>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</si>
  <si>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</si>
  <si>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</si>
  <si>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</si>
  <si>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</si>
  <si>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</si>
  <si>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</si>
  <si>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</si>
  <si>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</si>
  <si>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</si>
  <si>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</si>
  <si>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</si>
  <si>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</si>
  <si>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</si>
  <si>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</si>
  <si>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</si>
  <si>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</si>
  <si>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</si>
  <si>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</si>
  <si>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</si>
  <si>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</si>
  <si>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</si>
  <si>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</si>
  <si>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</si>
  <si>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</si>
  <si>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</si>
  <si>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</si>
  <si>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</si>
  <si>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</si>
  <si>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</si>
  <si>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</si>
  <si>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</si>
  <si>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</si>
  <si>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</si>
  <si>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</si>
  <si>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</si>
  <si>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</si>
  <si>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</si>
  <si>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</si>
  <si>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</si>
  <si>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</si>
  <si>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</si>
  <si>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</si>
  <si>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</si>
  <si>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</si>
  <si>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</si>
  <si>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</si>
  <si>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</si>
  <si>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</si>
  <si>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</si>
  <si>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</si>
  <si>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</si>
  <si>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</si>
  <si>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</si>
  <si>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</si>
  <si>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</si>
  <si>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</si>
  <si>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</si>
  <si>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</si>
  <si>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</si>
  <si>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</si>
  <si>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</si>
  <si>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</si>
  <si>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</si>
  <si>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</si>
  <si>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</si>
  <si>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</si>
  <si>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</si>
  <si>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</si>
  <si>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</si>
  <si>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</si>
  <si>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</si>
  <si>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</si>
  <si>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</si>
  <si>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</si>
  <si>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</si>
  <si>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</si>
  <si>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</si>
  <si>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</si>
  <si>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</si>
  <si>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</si>
  <si>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</si>
  <si>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</si>
  <si>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</si>
  <si>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</si>
  <si>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</si>
  <si>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</si>
  <si>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</si>
  <si>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</si>
  <si>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</si>
  <si>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</si>
  <si>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</si>
  <si>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</si>
  <si>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</si>
  <si>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</si>
  <si>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</si>
  <si>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</si>
  <si>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</si>
  <si>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</si>
  <si>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</si>
  <si>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</si>
  <si>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</si>
  <si>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</si>
  <si>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</si>
  <si>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</si>
  <si>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</si>
  <si>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</si>
  <si>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</si>
  <si>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</si>
  <si>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</si>
  <si>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</si>
  <si>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</si>
  <si>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</si>
  <si>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</si>
  <si>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</si>
  <si>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</si>
  <si>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</si>
  <si>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</si>
  <si>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</si>
  <si>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</si>
  <si>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</si>
  <si>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</si>
  <si>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</si>
  <si>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</si>
  <si>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</si>
  <si>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</si>
  <si>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</si>
  <si>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</si>
  <si>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</si>
  <si>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</si>
  <si>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</si>
  <si>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</si>
  <si>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</si>
  <si>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</si>
  <si>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</si>
  <si>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</si>
  <si>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</si>
  <si>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</si>
  <si>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</si>
  <si>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</si>
  <si>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</si>
  <si>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</si>
  <si>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</si>
  <si>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</si>
  <si>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</si>
  <si>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</si>
  <si>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</si>
  <si>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</si>
  <si>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</si>
  <si>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</si>
  <si>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</si>
  <si>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</si>
  <si>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</si>
  <si>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</si>
  <si>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</si>
  <si>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</si>
  <si>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</si>
  <si>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</si>
  <si>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</si>
  <si>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</si>
  <si>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</si>
  <si>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</si>
  <si>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</si>
  <si>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</si>
  <si>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</si>
  <si>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</si>
  <si>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</si>
  <si>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</si>
  <si>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</si>
  <si>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</si>
  <si>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</si>
  <si>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</si>
  <si>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</si>
  <si>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</si>
  <si>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</si>
  <si>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</si>
  <si>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</si>
  <si>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</si>
  <si>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</si>
  <si>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</si>
  <si>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</si>
  <si>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</si>
  <si>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</si>
  <si>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</si>
  <si>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</si>
  <si>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</si>
  <si>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</si>
  <si>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</si>
  <si>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</si>
  <si>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</si>
  <si>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</si>
  <si>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</si>
  <si>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</si>
  <si>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</si>
  <si>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</si>
  <si>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</si>
  <si>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</si>
  <si>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</si>
  <si>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</si>
  <si>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</si>
  <si>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</si>
  <si>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</si>
  <si>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</si>
  <si>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</si>
  <si>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</si>
  <si>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</si>
  <si>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</si>
  <si>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</si>
  <si>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</si>
  <si>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</si>
  <si>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</si>
  <si>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</si>
  <si>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</si>
  <si>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</si>
  <si>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</si>
  <si>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</si>
  <si>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</si>
  <si>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</si>
  <si>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</si>
  <si>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</si>
  <si>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</si>
  <si>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</si>
  <si>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</si>
  <si>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</si>
  <si>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</si>
  <si>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</si>
  <si>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</si>
  <si>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</si>
  <si>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</si>
  <si>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</si>
  <si>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</si>
  <si>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</si>
  <si>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</si>
  <si>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</si>
  <si>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</si>
  <si>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</si>
  <si>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</si>
  <si>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</si>
  <si>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</si>
  <si>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</si>
  <si>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</si>
  <si>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</si>
  <si>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</si>
  <si>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</si>
  <si>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</si>
  <si>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</si>
  <si>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</si>
  <si>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</si>
  <si>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</si>
  <si>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</si>
  <si>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</si>
  <si>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</si>
  <si>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</si>
  <si>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</si>
  <si>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</si>
  <si>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</si>
  <si>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</si>
  <si>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</si>
  <si>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</si>
  <si>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</si>
  <si>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</si>
  <si>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</si>
  <si>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</si>
  <si>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</si>
  <si>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</si>
  <si>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</si>
  <si>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</si>
  <si>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</si>
  <si>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</si>
  <si>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</si>
  <si>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</si>
  <si>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</si>
  <si>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</si>
  <si>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</si>
  <si>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</si>
  <si>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</si>
  <si>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</si>
  <si>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</si>
  <si>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</si>
  <si>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</si>
  <si>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</si>
  <si>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</si>
  <si>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</si>
  <si>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</si>
  <si>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</si>
  <si>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</si>
  <si>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</si>
  <si>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</si>
  <si>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</si>
  <si>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</si>
  <si>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</si>
  <si>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</si>
  <si>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</si>
  <si>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</si>
  <si>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</si>
  <si>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</si>
  <si>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</si>
  <si>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</si>
  <si>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</si>
  <si>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</si>
  <si>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</si>
  <si>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</si>
  <si>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</si>
  <si>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</si>
  <si>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</si>
  <si>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</si>
  <si>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</si>
  <si>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</si>
  <si>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</si>
  <si>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</si>
  <si>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</si>
  <si>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</si>
  <si>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</si>
  <si>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</si>
  <si>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</si>
  <si>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</si>
  <si>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</si>
  <si>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</si>
  <si>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</si>
  <si>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</si>
  <si>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</si>
  <si>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</si>
  <si>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</si>
  <si>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</si>
  <si>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</si>
  <si>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</si>
  <si>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</si>
  <si>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</si>
  <si>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</si>
  <si>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</si>
  <si>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</si>
  <si>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</si>
  <si>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</si>
  <si>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</si>
  <si>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</si>
  <si>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</si>
  <si>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</si>
  <si>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</si>
  <si>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</si>
  <si>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</si>
  <si>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</si>
  <si>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</si>
  <si>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</si>
  <si>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</si>
  <si>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</si>
  <si>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</si>
  <si>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</si>
  <si>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</si>
  <si>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</si>
  <si>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</si>
  <si>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</si>
  <si>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</si>
  <si>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</si>
  <si>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</si>
  <si>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</si>
  <si>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</si>
  <si>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</si>
  <si>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</si>
  <si>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</si>
  <si>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</si>
  <si>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</si>
  <si>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</si>
  <si>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</si>
  <si>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</si>
  <si>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</si>
  <si>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</si>
  <si>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</si>
  <si>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</si>
  <si>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</si>
  <si>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</si>
  <si>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</si>
  <si>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</si>
  <si>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</si>
  <si>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</si>
  <si>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</si>
  <si>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</si>
  <si>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</si>
  <si>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</si>
  <si>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</si>
  <si>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</si>
  <si>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</si>
  <si>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</si>
  <si>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</si>
  <si>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</si>
  <si>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</si>
  <si>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</si>
  <si>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</si>
  <si>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</si>
  <si>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</si>
  <si>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</si>
  <si>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</si>
  <si>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</si>
  <si>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</si>
  <si>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</si>
  <si>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</si>
  <si>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</si>
  <si>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</si>
  <si>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</si>
  <si>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</si>
  <si>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</si>
  <si>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</si>
  <si>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</si>
  <si>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</si>
  <si>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</si>
  <si>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</si>
  <si>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</si>
  <si>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</si>
  <si>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</si>
  <si>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</si>
  <si>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</si>
  <si>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</si>
  <si>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</si>
  <si>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</si>
  <si>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</si>
  <si>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</si>
  <si>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</si>
  <si>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</si>
  <si>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</si>
  <si>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</si>
  <si>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</si>
  <si>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</si>
  <si>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</si>
  <si>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</si>
  <si>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</si>
  <si>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</si>
  <si>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</si>
  <si>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</si>
  <si>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</si>
  <si>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</si>
  <si>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</si>
  <si>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</si>
  <si>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</si>
  <si>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</si>
  <si>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</si>
  <si>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</si>
  <si>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</si>
  <si>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</si>
  <si>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</si>
  <si>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</si>
  <si>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</si>
  <si>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</si>
  <si>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</si>
  <si>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</si>
  <si>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</si>
  <si>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</si>
  <si>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</si>
  <si>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</si>
  <si>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</si>
  <si>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</si>
  <si>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</si>
  <si>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</si>
  <si>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</si>
  <si>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</si>
  <si>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</si>
  <si>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</si>
  <si>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</si>
  <si>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</si>
  <si>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</si>
  <si>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</si>
  <si>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</si>
  <si>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</si>
  <si>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</si>
  <si>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</si>
  <si>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</si>
  <si>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</si>
  <si>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</si>
  <si>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</si>
  <si>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</si>
  <si>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</si>
  <si>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</si>
  <si>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</si>
  <si>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</si>
  <si>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</si>
  <si>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</si>
  <si>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</si>
  <si>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</si>
  <si>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</si>
  <si>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</si>
  <si>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</si>
  <si>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</si>
  <si>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</si>
  <si>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</si>
  <si>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</si>
  <si>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</si>
  <si>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</si>
  <si>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</si>
  <si>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</si>
  <si>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</si>
  <si>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</si>
  <si>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</si>
  <si>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</si>
  <si>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</si>
  <si>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</si>
  <si>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</si>
  <si>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</si>
  <si>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</si>
  <si>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</si>
  <si>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</si>
  <si>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</si>
  <si>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</si>
  <si>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</si>
  <si>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</si>
  <si>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</si>
  <si>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</si>
  <si>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</si>
  <si>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</si>
  <si>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</si>
  <si>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</si>
  <si>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</si>
  <si>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</si>
  <si>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</si>
  <si>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</si>
  <si>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</si>
  <si>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</si>
  <si>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</si>
  <si>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</si>
  <si>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</si>
  <si>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</si>
  <si>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</si>
  <si>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</si>
  <si>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</si>
  <si>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</si>
  <si>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</si>
  <si>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</si>
  <si>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</si>
  <si>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</si>
  <si>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</si>
  <si>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</si>
  <si>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</si>
  <si>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</si>
  <si>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</si>
  <si>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</si>
  <si>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</si>
  <si>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</si>
  <si>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</si>
  <si>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</si>
  <si>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</si>
  <si>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</si>
  <si>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</si>
  <si>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</si>
  <si>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</si>
  <si>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</si>
  <si>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</si>
  <si>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</si>
  <si>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</si>
  <si>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</si>
  <si>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</si>
  <si>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</si>
  <si>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</si>
  <si>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</si>
  <si>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</si>
  <si>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</si>
  <si>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</si>
  <si>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</si>
  <si>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</si>
  <si>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</si>
  <si>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</si>
  <si>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</si>
  <si>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</si>
  <si>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</si>
  <si>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</si>
  <si>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</si>
  <si>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</si>
  <si>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</si>
  <si>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</si>
  <si>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</si>
  <si>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</si>
  <si>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</si>
  <si>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</si>
  <si>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</si>
  <si>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</si>
  <si>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</si>
  <si>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</si>
  <si>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</si>
  <si>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</si>
  <si>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</si>
  <si>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</si>
  <si>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</si>
  <si>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</si>
  <si>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</si>
  <si>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</si>
  <si>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</si>
  <si>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</si>
  <si>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</si>
  <si>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</si>
  <si>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</si>
  <si>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</si>
  <si>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</si>
  <si>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</si>
  <si>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</si>
  <si>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</si>
  <si>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</si>
  <si>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</si>
  <si>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</si>
  <si>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</si>
  <si>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</si>
  <si>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</si>
  <si>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</si>
  <si>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</si>
  <si>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</si>
  <si>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</si>
  <si>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</si>
  <si>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</si>
  <si>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</si>
  <si>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</si>
  <si>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</si>
  <si>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</si>
  <si>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</si>
  <si>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</si>
  <si>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</si>
  <si>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</si>
  <si>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</si>
  <si>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</si>
  <si>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</si>
  <si>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</si>
  <si>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</si>
  <si>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</si>
  <si>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</si>
  <si>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</si>
  <si>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</si>
  <si>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</si>
  <si>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</si>
  <si>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</si>
  <si>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</si>
  <si>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</si>
  <si>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</si>
  <si>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</si>
  <si>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</si>
  <si>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</si>
  <si>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</si>
  <si>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</si>
  <si>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</si>
  <si>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</si>
  <si>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</si>
  <si>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</si>
  <si>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</si>
  <si>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</si>
  <si>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</si>
  <si>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</si>
  <si>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</si>
  <si>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</si>
  <si>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</si>
  <si>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</si>
  <si>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</si>
  <si>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</si>
  <si>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</si>
  <si>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</si>
  <si>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</si>
  <si>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</si>
  <si>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</si>
  <si>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</si>
  <si>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</si>
  <si>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</si>
  <si>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</si>
  <si>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</si>
  <si>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</si>
  <si>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</si>
  <si>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</si>
  <si>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</si>
  <si>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</si>
  <si>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</si>
  <si>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</si>
  <si>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</si>
  <si>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</si>
  <si>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</si>
  <si>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</si>
  <si>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</si>
  <si>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</si>
  <si>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</si>
  <si>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</si>
  <si>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</si>
  <si>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</si>
  <si>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</si>
  <si>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</si>
  <si>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</si>
  <si>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</si>
  <si>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</si>
  <si>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</si>
  <si>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</si>
  <si>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</si>
  <si>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</si>
  <si>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</si>
  <si>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</si>
  <si>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</si>
  <si>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</si>
  <si>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</si>
  <si>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</si>
  <si>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</si>
  <si>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</si>
  <si>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</si>
  <si>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</si>
  <si>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</si>
  <si>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</si>
  <si>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</si>
  <si>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</si>
  <si>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</si>
  <si>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</si>
  <si>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</si>
  <si>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</si>
  <si>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</si>
  <si>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</si>
  <si>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</si>
  <si>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</si>
  <si>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</si>
  <si>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</si>
  <si>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</si>
  <si>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</si>
  <si>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</si>
  <si>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</si>
  <si>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</si>
  <si>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</si>
  <si>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</si>
  <si>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</si>
  <si>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</si>
  <si>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</si>
  <si>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</si>
  <si>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</si>
  <si>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</si>
  <si>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</si>
  <si>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</si>
  <si>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</si>
  <si>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</si>
  <si>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</si>
  <si>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</si>
  <si>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</si>
  <si>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</si>
  <si>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</si>
  <si>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</si>
  <si>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</si>
  <si>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</si>
  <si>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</si>
  <si>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</si>
  <si>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</si>
  <si>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</si>
  <si>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</si>
  <si>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</si>
  <si>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</si>
  <si>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</si>
  <si>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</si>
  <si>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</si>
  <si>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</si>
  <si>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</si>
  <si>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</si>
  <si>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</si>
  <si>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</si>
  <si>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</si>
  <si>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</si>
  <si>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</si>
  <si>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</si>
  <si>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</si>
  <si>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</si>
  <si>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</si>
  <si>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</si>
  <si>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</si>
  <si>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</si>
  <si>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</si>
  <si>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</si>
  <si>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</si>
  <si>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</si>
  <si>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</si>
  <si>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</si>
  <si>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</si>
  <si>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</si>
  <si>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</si>
  <si>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</si>
  <si>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</si>
  <si>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</si>
  <si>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</si>
  <si>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</si>
  <si>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</si>
  <si>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</si>
  <si>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</si>
  <si>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</si>
  <si>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</si>
  <si>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</si>
  <si>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</si>
  <si>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</si>
  <si>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</si>
  <si>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</si>
  <si>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</si>
  <si>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</si>
  <si>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</si>
  <si>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</si>
  <si>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</si>
  <si>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</si>
  <si>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</si>
  <si>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</si>
  <si>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</si>
  <si>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</si>
  <si>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</si>
  <si>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</si>
  <si>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</si>
  <si>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</si>
  <si>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</si>
  <si>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</si>
  <si>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</si>
  <si>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</si>
  <si>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</si>
  <si>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</si>
  <si>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</si>
  <si>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</si>
  <si>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</si>
  <si>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</si>
  <si>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</si>
  <si>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</si>
  <si>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</si>
  <si>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</si>
  <si>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</si>
  <si>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</si>
  <si>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</si>
  <si>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</si>
  <si>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</si>
  <si>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</si>
  <si>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</si>
  <si>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</si>
  <si>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</si>
  <si>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</si>
  <si>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</si>
  <si>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</si>
  <si>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</si>
  <si>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</si>
  <si>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</si>
  <si>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</si>
  <si>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</si>
  <si>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</si>
  <si>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</si>
  <si>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</si>
  <si>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</si>
  <si>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</si>
  <si>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</si>
  <si>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</si>
  <si>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</si>
  <si>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</si>
  <si>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</si>
  <si>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</si>
  <si>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</si>
  <si>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</si>
  <si>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</si>
  <si>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</si>
  <si>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</si>
  <si>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</si>
  <si>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</si>
  <si>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</si>
  <si>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</si>
  <si>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</si>
  <si>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</si>
  <si>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</si>
  <si>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</si>
  <si>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</si>
  <si>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</si>
  <si>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</si>
  <si>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</si>
  <si>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</si>
  <si>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</si>
  <si>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</si>
  <si>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</si>
  <si>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</si>
  <si>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</si>
  <si>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</si>
  <si>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</si>
  <si>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</si>
  <si>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</si>
  <si>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</si>
  <si>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</si>
  <si>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</si>
  <si>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</si>
  <si>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</si>
  <si>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</si>
  <si>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</si>
  <si>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</si>
  <si>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</si>
  <si>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</si>
  <si>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</si>
  <si>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</si>
  <si>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</si>
  <si>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</si>
  <si>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</si>
  <si>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</si>
  <si>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</si>
  <si>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</si>
  <si>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</si>
  <si>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</si>
  <si>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</si>
  <si>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</si>
  <si>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</si>
  <si>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</si>
  <si>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</si>
  <si>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</si>
  <si>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</si>
  <si>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</si>
  <si>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</si>
  <si>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</si>
  <si>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</si>
  <si>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</si>
  <si>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</si>
  <si>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</si>
  <si>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</si>
  <si>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</si>
  <si>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</si>
  <si>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</si>
  <si>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</si>
  <si>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</si>
  <si>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</si>
  <si>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</si>
  <si>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</si>
  <si>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</si>
  <si>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</si>
  <si>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</si>
  <si>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</si>
  <si>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</si>
  <si>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</si>
  <si>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</si>
  <si>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</si>
  <si>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</si>
  <si>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</si>
  <si>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</si>
  <si>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</si>
  <si>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</si>
  <si>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</si>
  <si>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</si>
  <si>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</si>
  <si>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</si>
  <si>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</si>
  <si>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</si>
  <si>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</si>
  <si>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</si>
  <si>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</si>
  <si>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</si>
  <si>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</si>
  <si>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</si>
  <si>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</si>
  <si>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</si>
  <si>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</si>
  <si>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</si>
  <si>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</si>
  <si>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</si>
  <si>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</si>
  <si>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</si>
  <si>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</si>
  <si>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</si>
  <si>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</si>
  <si>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</si>
  <si>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</si>
  <si>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</si>
  <si>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</si>
  <si>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</si>
  <si>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</si>
  <si>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</si>
  <si>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</si>
  <si>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</si>
  <si>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</si>
  <si>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</si>
  <si>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</si>
  <si>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</si>
  <si>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</si>
  <si>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</si>
  <si>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</si>
  <si>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</si>
  <si>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</si>
  <si>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</si>
  <si>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</si>
  <si>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</si>
  <si>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</si>
  <si>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</si>
  <si>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</si>
  <si>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</si>
  <si>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</si>
  <si>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</si>
  <si>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</si>
  <si>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</si>
  <si>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</si>
  <si>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</si>
  <si>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</si>
  <si>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</si>
  <si>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</si>
  <si>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</si>
  <si>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</si>
  <si>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</si>
  <si>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</si>
  <si>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</si>
  <si>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</si>
  <si>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</si>
  <si>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</si>
  <si>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</si>
  <si>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</si>
  <si>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</si>
  <si>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</si>
  <si>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</si>
  <si>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</si>
  <si>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</si>
  <si>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</si>
  <si>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</si>
  <si>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</si>
  <si>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</si>
  <si>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</si>
  <si>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</si>
  <si>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</si>
  <si>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</si>
  <si>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</si>
  <si>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</si>
  <si>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</si>
  <si>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</si>
  <si>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</si>
  <si>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</si>
  <si>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</si>
  <si>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</si>
  <si>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</si>
  <si>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</si>
  <si>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</si>
  <si>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</si>
  <si>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</si>
  <si>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</si>
  <si>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</si>
  <si>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</si>
  <si>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</si>
  <si>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</si>
  <si>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</si>
  <si>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</si>
  <si>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</si>
  <si>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</si>
  <si>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</si>
  <si>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</si>
  <si>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</si>
  <si>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</si>
  <si>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</si>
  <si>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</si>
  <si>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</si>
  <si>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</si>
  <si>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</si>
  <si>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</si>
  <si>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</si>
  <si>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</si>
  <si>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</si>
  <si>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</si>
  <si>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</si>
  <si>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</si>
  <si>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</si>
  <si>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</si>
  <si>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</si>
  <si>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</si>
  <si>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</si>
  <si>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</si>
  <si>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</si>
  <si>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</si>
  <si>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</si>
  <si>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</si>
  <si>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</si>
  <si>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</si>
  <si>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</si>
  <si>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</si>
  <si>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</si>
  <si>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</si>
  <si>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</si>
  <si>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</si>
  <si>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</si>
  <si>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</si>
  <si>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</si>
  <si>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</si>
  <si>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</si>
  <si>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</si>
  <si>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</si>
  <si>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</si>
  <si>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</si>
  <si>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</si>
  <si>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</si>
  <si>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</si>
  <si>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</si>
  <si>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</si>
  <si>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</si>
  <si>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</si>
  <si>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</si>
  <si>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</si>
  <si>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</si>
  <si>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</si>
  <si>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</si>
  <si>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</si>
  <si>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</si>
  <si>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</si>
  <si>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</si>
  <si>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</si>
  <si>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</si>
  <si>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</si>
  <si>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</si>
  <si>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</si>
  <si>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</si>
  <si>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</si>
  <si>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</si>
  <si>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</si>
  <si>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</si>
  <si>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</si>
  <si>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</si>
  <si>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</si>
  <si>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</si>
  <si>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</si>
  <si>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</si>
  <si>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</si>
  <si>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</si>
  <si>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</si>
  <si>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</si>
  <si>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</si>
  <si>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</si>
  <si>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</si>
  <si>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</si>
  <si>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</si>
  <si>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</si>
  <si>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</si>
  <si>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</si>
  <si>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</si>
  <si>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</si>
  <si>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</si>
  <si>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</si>
  <si>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</si>
  <si>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</si>
  <si>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</si>
  <si>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</si>
  <si>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</si>
  <si>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</si>
  <si>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</si>
  <si>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</si>
  <si>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</si>
  <si>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</si>
  <si>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</si>
  <si>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</si>
  <si>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</si>
  <si>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</si>
  <si>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</si>
  <si>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</si>
  <si>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</si>
  <si>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</si>
  <si>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</si>
  <si>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</si>
  <si>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</si>
  <si>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</si>
  <si>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</si>
  <si>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</si>
  <si>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</si>
  <si>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</si>
  <si>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</si>
  <si>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</si>
  <si>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</si>
  <si>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</si>
  <si>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</si>
  <si>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</si>
  <si>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</si>
  <si>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</si>
  <si>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</si>
  <si>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</si>
  <si>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</si>
  <si>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</si>
  <si>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</si>
  <si>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</si>
  <si>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</si>
  <si>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</si>
  <si>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</si>
  <si>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</si>
  <si>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</si>
  <si>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</si>
  <si>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</si>
  <si>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</si>
  <si>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</si>
  <si>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</si>
  <si>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</si>
  <si>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</si>
  <si>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</si>
  <si>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</si>
  <si>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</si>
  <si>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</si>
  <si>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</si>
  <si>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</si>
  <si>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</si>
  <si>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</si>
  <si>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</si>
  <si>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</si>
  <si>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</si>
  <si>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</si>
  <si>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</si>
  <si>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</si>
  <si>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</si>
  <si>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</si>
  <si>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</si>
  <si>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</si>
  <si>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</si>
  <si>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</si>
  <si>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</si>
  <si>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</si>
  <si>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</si>
  <si>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</si>
  <si>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</si>
  <si>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</si>
  <si>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</si>
  <si>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</si>
  <si>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</si>
  <si>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</si>
  <si>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</si>
  <si>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</si>
  <si>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</si>
  <si>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</si>
  <si>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</si>
  <si>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</si>
  <si>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</si>
  <si>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</si>
  <si>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</si>
  <si>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</si>
  <si>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</si>
  <si>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</si>
  <si>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</si>
  <si>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</si>
  <si>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</si>
  <si>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</si>
  <si>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</si>
  <si>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</si>
  <si>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</si>
  <si>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</si>
  <si>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</si>
  <si>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</si>
  <si>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</si>
  <si>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</si>
  <si>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</si>
  <si>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</si>
  <si>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</si>
  <si>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</si>
  <si>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</si>
  <si>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</si>
  <si>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</si>
  <si>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</si>
  <si>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</si>
  <si>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</si>
  <si>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</si>
  <si>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</si>
  <si>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</si>
  <si>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</si>
  <si>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</si>
  <si>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</si>
  <si>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</si>
  <si>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</si>
  <si>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</si>
  <si>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</si>
  <si>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</si>
  <si>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</si>
  <si>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</si>
  <si>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</si>
  <si>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</si>
  <si>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</si>
  <si>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</si>
  <si>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</si>
  <si>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</si>
  <si>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</si>
  <si>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</si>
  <si>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</si>
  <si>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</si>
  <si>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</si>
  <si>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</si>
  <si>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</si>
  <si>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</si>
  <si>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</si>
  <si>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</si>
  <si>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</si>
  <si>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</si>
  <si>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</si>
  <si>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</si>
  <si>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</si>
  <si>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</si>
  <si>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</si>
  <si>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</si>
  <si>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</si>
  <si>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</si>
  <si>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</si>
  <si>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</si>
  <si>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</si>
  <si>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</si>
  <si>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</si>
  <si>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</si>
  <si>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</si>
  <si>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</si>
  <si>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</si>
  <si>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</si>
  <si>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</si>
  <si>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</si>
  <si>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</si>
  <si>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</si>
  <si>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</si>
  <si>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</si>
  <si>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</si>
  <si>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</si>
  <si>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</si>
  <si>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</si>
  <si>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</si>
  <si>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</si>
  <si>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</si>
  <si>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</si>
  <si>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</si>
  <si>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</si>
  <si>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</si>
  <si>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</si>
  <si>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</si>
  <si>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</si>
  <si>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</si>
  <si>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</si>
  <si>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</si>
  <si>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</si>
  <si>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</si>
  <si>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</si>
  <si>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</si>
  <si>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</si>
  <si>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</si>
  <si>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</si>
  <si>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</si>
  <si>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</si>
  <si>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</si>
  <si>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</si>
  <si>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</si>
  <si>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</si>
  <si>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</si>
  <si>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</si>
  <si>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</si>
  <si>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</si>
  <si>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</si>
  <si>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</si>
  <si>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</si>
  <si>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</si>
  <si>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</si>
  <si>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</si>
  <si>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</si>
  <si>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</si>
  <si>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</si>
  <si>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</si>
  <si>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</si>
  <si>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</si>
  <si>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</si>
  <si>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</si>
  <si>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</si>
  <si>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</si>
  <si>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</si>
  <si>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</si>
  <si>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</si>
  <si>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</si>
  <si>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</si>
  <si>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</si>
  <si>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</si>
  <si>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</si>
  <si>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</si>
  <si>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</si>
  <si>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</si>
  <si>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</si>
  <si>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</si>
  <si>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</si>
  <si>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</si>
  <si>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</si>
  <si>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</si>
  <si>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</si>
  <si>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</si>
  <si>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</si>
  <si>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</si>
  <si>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</si>
  <si>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</si>
  <si>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</si>
  <si>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</si>
  <si>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</si>
  <si>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</si>
  <si>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</si>
  <si>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</si>
  <si>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</si>
  <si>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</si>
  <si>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</si>
  <si>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</si>
  <si>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</si>
  <si>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</si>
  <si>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</si>
  <si>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</si>
  <si>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</si>
  <si>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</si>
  <si>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</si>
  <si>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</si>
  <si>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</si>
  <si>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</si>
  <si>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</si>
  <si>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</si>
  <si>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</si>
  <si>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</si>
  <si>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</si>
  <si>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</si>
  <si>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</si>
  <si>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</si>
  <si>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</si>
  <si>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</si>
  <si>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</si>
  <si>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</si>
  <si>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</si>
  <si>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</si>
  <si>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</si>
  <si>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</si>
  <si>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</si>
  <si>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</si>
  <si>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</si>
  <si>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</si>
  <si>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</si>
  <si>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</si>
  <si>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</si>
  <si>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</si>
  <si>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</si>
  <si>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</si>
  <si>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</si>
  <si>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</si>
  <si>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</si>
  <si>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</si>
  <si>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</si>
  <si>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</si>
  <si>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</si>
  <si>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</si>
  <si>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</si>
  <si>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</si>
  <si>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</si>
  <si>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</si>
  <si>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</si>
  <si>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</si>
  <si>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</si>
  <si>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</si>
  <si>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</si>
  <si>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</si>
  <si>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</si>
  <si>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</si>
  <si>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</si>
  <si>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</si>
  <si>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</si>
  <si>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</si>
  <si>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</si>
  <si>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</si>
  <si>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</si>
  <si>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</si>
  <si>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</si>
  <si>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</si>
  <si>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</si>
  <si>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</si>
  <si>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</si>
  <si>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</si>
  <si>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</si>
  <si>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</si>
  <si>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</si>
  <si>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</si>
  <si>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</si>
  <si>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</si>
  <si>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</si>
  <si>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</si>
  <si>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</si>
  <si>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</si>
  <si>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</si>
  <si>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</si>
  <si>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</si>
  <si>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</si>
  <si>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</si>
  <si>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</si>
  <si>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</si>
  <si>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</si>
  <si>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</si>
  <si>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</si>
  <si>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</si>
  <si>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</si>
  <si>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</si>
  <si>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</si>
  <si>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</si>
  <si>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</si>
  <si>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</si>
  <si>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</si>
  <si>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</si>
  <si>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</si>
  <si>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</si>
  <si>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</si>
  <si>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</si>
  <si>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</si>
  <si>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</si>
  <si>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</si>
  <si>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</si>
  <si>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</si>
  <si>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</si>
  <si>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</si>
  <si>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</si>
  <si>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</si>
  <si>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</si>
  <si>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</si>
  <si>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</si>
  <si>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</si>
  <si>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</si>
  <si>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</si>
  <si>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</si>
  <si>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</si>
  <si>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</si>
  <si>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</si>
  <si>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</si>
  <si>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</si>
  <si>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</si>
  <si>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</si>
  <si>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</si>
  <si>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</si>
  <si>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</si>
  <si>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</si>
  <si>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</si>
  <si>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</si>
  <si>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</si>
  <si>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</si>
  <si>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</si>
  <si>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</si>
  <si>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</si>
  <si>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</si>
  <si>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</si>
  <si>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</si>
  <si>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</si>
  <si>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</si>
  <si>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</si>
  <si>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</si>
  <si>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</si>
  <si>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</si>
  <si>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</si>
  <si>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</si>
  <si>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</si>
  <si>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</si>
  <si>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</si>
  <si>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</si>
  <si>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</si>
  <si>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</si>
  <si>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</si>
  <si>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</si>
  <si>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</si>
  <si>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</si>
  <si>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</si>
  <si>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</si>
  <si>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</si>
  <si>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</si>
  <si>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</si>
  <si>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</si>
  <si>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</si>
  <si>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</si>
  <si>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</si>
  <si>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</si>
  <si>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</si>
  <si>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</si>
  <si>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</si>
  <si>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</si>
  <si>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</si>
  <si>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</si>
  <si>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</si>
  <si>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</si>
  <si>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</si>
  <si>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</si>
  <si>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</si>
  <si>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</si>
  <si>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</si>
  <si>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</si>
  <si>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</si>
  <si>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</si>
  <si>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</si>
  <si>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</si>
  <si>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</si>
  <si>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</si>
  <si>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</si>
  <si>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</si>
  <si>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</si>
  <si>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</si>
  <si>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</si>
  <si>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</si>
  <si>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</si>
  <si>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</si>
  <si>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</si>
  <si>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</si>
  <si>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</si>
  <si>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</si>
  <si>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</si>
  <si>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</si>
  <si>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</si>
  <si>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</si>
  <si>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</si>
  <si>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</si>
  <si>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</si>
  <si>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</si>
  <si>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</si>
  <si>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</si>
  <si>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</si>
  <si>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</si>
  <si>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</si>
  <si>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</si>
  <si>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</si>
  <si>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</si>
  <si>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</si>
  <si>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</si>
  <si>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</si>
  <si>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</si>
  <si>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</si>
  <si>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</si>
  <si>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</si>
  <si>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</si>
  <si>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</si>
  <si>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</si>
  <si>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</si>
  <si>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</si>
  <si>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</si>
  <si>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</si>
  <si>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</si>
  <si>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</si>
  <si>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</si>
  <si>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</si>
  <si>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</si>
  <si>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</si>
  <si>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</si>
  <si>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</si>
  <si>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</si>
  <si>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</si>
  <si>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</si>
  <si>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</si>
  <si>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</si>
  <si>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</si>
  <si>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</si>
  <si>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</si>
  <si>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</si>
  <si>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</si>
  <si>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</si>
  <si>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</si>
  <si>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</si>
  <si>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</si>
  <si>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</si>
  <si>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</si>
  <si>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</si>
  <si>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</si>
  <si>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</si>
  <si>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</si>
  <si>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</si>
  <si>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</si>
  <si>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</si>
  <si>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</si>
  <si>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</si>
  <si>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</si>
  <si>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</si>
  <si>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</si>
  <si>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</si>
  <si>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</si>
  <si>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</si>
  <si>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</si>
  <si>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</si>
  <si>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</si>
  <si>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</si>
  <si>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</si>
  <si>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</si>
  <si>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</si>
  <si>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</si>
  <si>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</si>
  <si>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</si>
  <si>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</si>
  <si>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</si>
  <si>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</si>
  <si>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</si>
  <si>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</si>
  <si>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</si>
  <si>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</si>
  <si>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</si>
  <si>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</si>
  <si>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</si>
  <si>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</si>
  <si>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</si>
  <si>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</si>
  <si>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</si>
  <si>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</si>
  <si>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</si>
  <si>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</si>
  <si>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</si>
  <si>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</si>
  <si>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</si>
  <si>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</si>
  <si>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</si>
  <si>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</si>
  <si>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</si>
  <si>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</si>
  <si>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</si>
  <si>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</si>
  <si>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</si>
  <si>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</si>
  <si>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</si>
  <si>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</si>
  <si>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</si>
  <si>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</si>
  <si>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</si>
  <si>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</si>
  <si>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</si>
  <si>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</si>
  <si>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</si>
  <si>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</si>
  <si>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</si>
  <si>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</si>
  <si>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</si>
  <si>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</si>
  <si>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</si>
  <si>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</si>
  <si>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</si>
  <si>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</si>
  <si>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</si>
  <si>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</si>
  <si>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</si>
  <si>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</si>
  <si>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</si>
  <si>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</si>
  <si>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</si>
  <si>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</si>
  <si>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</si>
  <si>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</si>
  <si>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</si>
  <si>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</si>
  <si>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</si>
  <si>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</si>
  <si>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</si>
  <si>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</si>
  <si>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</si>
  <si>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</si>
  <si>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</si>
  <si>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</si>
  <si>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</si>
  <si>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</si>
  <si>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</si>
  <si>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</si>
  <si>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</si>
  <si>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</si>
  <si>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</si>
  <si>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</si>
  <si>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</si>
  <si>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</si>
  <si>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</si>
  <si>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</si>
  <si>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</si>
  <si>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</si>
  <si>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</si>
  <si>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</si>
  <si>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</si>
  <si>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</si>
  <si>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</si>
  <si>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</si>
  <si>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</si>
  <si>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</si>
  <si>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</si>
  <si>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</si>
  <si>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</si>
  <si>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</si>
  <si>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</si>
  <si>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</si>
  <si>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</si>
  <si>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</si>
  <si>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</si>
  <si>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</si>
  <si>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</si>
  <si>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</si>
  <si>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</si>
  <si>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</si>
  <si>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</si>
  <si>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</si>
  <si>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</si>
  <si>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</si>
  <si>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</si>
  <si>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</si>
  <si>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</si>
  <si>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</si>
  <si>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</si>
  <si>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</si>
  <si>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</si>
  <si>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</si>
  <si>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</si>
  <si>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</si>
  <si>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</si>
  <si>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</si>
  <si>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</si>
  <si>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</si>
  <si>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</si>
  <si>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</si>
  <si>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</si>
  <si>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</si>
  <si>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</si>
  <si>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</si>
  <si>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</si>
  <si>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</si>
  <si>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</si>
  <si>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</si>
  <si>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</si>
  <si>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</si>
  <si>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</si>
  <si>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</si>
  <si>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</si>
  <si>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</si>
  <si>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</si>
  <si>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</si>
  <si>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</si>
  <si>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</si>
  <si>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</si>
  <si>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</si>
  <si>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</si>
  <si>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</si>
  <si>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</si>
  <si>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</si>
  <si>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</si>
  <si>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</si>
  <si>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</si>
  <si>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</si>
  <si>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</si>
  <si>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</si>
  <si>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</si>
  <si>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</si>
  <si>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</si>
  <si>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</si>
  <si>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</si>
  <si>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</si>
  <si>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</si>
  <si>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</si>
  <si>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</si>
  <si>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</si>
  <si>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</si>
  <si>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</si>
  <si>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</si>
  <si>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</si>
  <si>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</si>
  <si>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</si>
  <si>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</si>
  <si>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</si>
  <si>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</si>
  <si>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</si>
  <si>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</si>
  <si>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</si>
  <si>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</si>
  <si>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</si>
  <si>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</si>
  <si>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</si>
  <si>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</si>
  <si>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</si>
  <si>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</si>
  <si>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</si>
  <si>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</si>
  <si>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</si>
  <si>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</si>
  <si>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</si>
  <si>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</si>
  <si>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</si>
  <si>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</si>
  <si>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</si>
  <si>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</si>
  <si>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</si>
  <si>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</si>
  <si>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</si>
  <si>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</si>
  <si>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</si>
  <si>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</si>
  <si>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</si>
  <si>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</si>
  <si>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</si>
  <si>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</si>
  <si>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</si>
  <si>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</si>
  <si>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</si>
  <si>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</si>
  <si>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</si>
  <si>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</si>
  <si>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</si>
  <si>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</si>
  <si>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</si>
  <si>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</si>
  <si>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</si>
  <si>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</si>
  <si>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</si>
  <si>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</si>
  <si>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</si>
  <si>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</si>
  <si>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</si>
  <si>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</si>
  <si>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</si>
  <si>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</si>
  <si>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</si>
  <si>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</si>
  <si>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</si>
  <si>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</si>
  <si>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</si>
  <si>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</si>
  <si>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</si>
  <si>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</si>
  <si>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</si>
  <si>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</si>
  <si>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</si>
  <si>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</si>
  <si>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</si>
  <si>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</si>
  <si>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</si>
  <si>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</si>
  <si>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</si>
  <si>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</si>
  <si>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</si>
  <si>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</si>
  <si>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</si>
  <si>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</si>
  <si>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</si>
  <si>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</si>
  <si>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</si>
  <si>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</si>
  <si>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</si>
  <si>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</si>
  <si>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</si>
  <si>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</si>
  <si>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</si>
  <si>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</si>
  <si>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</si>
  <si>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</si>
  <si>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</si>
  <si>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</si>
  <si>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</si>
  <si>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</si>
  <si>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</si>
  <si>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</si>
  <si>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</si>
  <si>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</si>
  <si>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</si>
  <si>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</si>
  <si>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</si>
  <si>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</si>
  <si>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</si>
  <si>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</si>
  <si>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</si>
  <si>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</si>
  <si>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</si>
  <si>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</si>
  <si>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</si>
  <si>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</si>
  <si>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</si>
  <si>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</si>
  <si>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</si>
  <si>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</si>
  <si>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</si>
  <si>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</si>
  <si>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</si>
  <si>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</si>
  <si>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</si>
  <si>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</si>
  <si>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</si>
  <si>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</si>
  <si>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</si>
  <si>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</si>
  <si>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</si>
  <si>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</si>
  <si>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</si>
  <si>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</si>
  <si>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</si>
  <si>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</si>
  <si>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</si>
  <si>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</si>
  <si>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</si>
  <si>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</si>
  <si>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</si>
  <si>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</si>
  <si>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</si>
  <si>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</si>
  <si>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</si>
  <si>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</si>
  <si>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</si>
  <si>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</si>
  <si>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</si>
  <si>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</si>
  <si>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</si>
  <si>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</si>
  <si>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</si>
  <si>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</si>
  <si>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</si>
  <si>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</si>
  <si>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</si>
  <si>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</si>
  <si>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</si>
  <si>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</si>
  <si>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</si>
  <si>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</si>
  <si>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</si>
  <si>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</si>
  <si>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</si>
  <si>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</si>
  <si>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</si>
  <si>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</si>
  <si>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</si>
  <si>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</si>
  <si>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</si>
  <si>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</si>
  <si>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</si>
  <si>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</si>
  <si>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</si>
  <si>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</si>
  <si>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</si>
  <si>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</si>
  <si>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</si>
  <si>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</si>
  <si>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</si>
  <si>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</si>
  <si>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</si>
  <si>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</si>
  <si>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</si>
  <si>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</si>
  <si>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</si>
  <si>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</si>
  <si>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</si>
  <si>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</si>
  <si>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</si>
  <si>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</si>
  <si>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</si>
  <si>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</si>
  <si>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</si>
  <si>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</si>
  <si>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</si>
  <si>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</si>
  <si>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</si>
  <si>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</si>
  <si>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</si>
  <si>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</si>
  <si>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</si>
  <si>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</si>
  <si>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</si>
  <si>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</si>
  <si>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</si>
  <si>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</si>
  <si>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</si>
  <si>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</si>
  <si>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</si>
  <si>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</si>
  <si>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</si>
  <si>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</si>
  <si>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</si>
  <si>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</si>
  <si>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</si>
  <si>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</si>
  <si>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</si>
  <si>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</si>
  <si>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</si>
  <si>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</si>
  <si>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</si>
  <si>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</si>
  <si>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</si>
  <si>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</si>
  <si>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</si>
  <si>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</si>
  <si>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</si>
  <si>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</si>
  <si>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</si>
  <si>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</si>
  <si>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</si>
  <si>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</si>
  <si>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</si>
  <si>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</si>
  <si>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</si>
  <si>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</si>
  <si>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</si>
  <si>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</si>
  <si>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</si>
  <si>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</si>
  <si>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</si>
  <si>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</si>
  <si>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</si>
  <si>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</si>
  <si>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</si>
  <si>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</si>
  <si>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</si>
  <si>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</si>
  <si>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</si>
  <si>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</si>
  <si>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</si>
  <si>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</si>
  <si>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</si>
  <si>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</si>
  <si>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</si>
  <si>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</si>
  <si>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</si>
  <si>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</si>
  <si>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</si>
  <si>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</si>
  <si>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</si>
  <si>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</si>
  <si>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</si>
  <si>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</si>
  <si>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</si>
  <si>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</si>
  <si>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</si>
  <si>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</si>
  <si>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</si>
  <si>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</si>
  <si>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</si>
  <si>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</si>
  <si>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</si>
  <si>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</si>
  <si>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</si>
  <si>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</si>
  <si>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</si>
  <si>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</si>
  <si>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</si>
  <si>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</si>
  <si>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</si>
  <si>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</si>
  <si>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</si>
  <si>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</si>
  <si>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</si>
  <si>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</si>
  <si>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</si>
  <si>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</si>
  <si>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</si>
  <si>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</si>
  <si>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</si>
  <si>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</si>
  <si>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</si>
  <si>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</si>
  <si>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</si>
  <si>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</si>
  <si>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</si>
  <si>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</si>
  <si>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</si>
  <si>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</si>
  <si>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</si>
  <si>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</si>
  <si>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</si>
  <si>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</si>
  <si>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</si>
  <si>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</si>
  <si>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</si>
  <si>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</si>
  <si>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</si>
  <si>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</si>
  <si>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</si>
  <si>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</si>
  <si>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</si>
  <si>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</si>
  <si>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</si>
  <si>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</si>
  <si>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</si>
  <si>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</si>
  <si>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</si>
  <si>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</si>
  <si>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</si>
  <si>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</si>
  <si>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</si>
  <si>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</si>
  <si>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</si>
  <si>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</si>
  <si>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</si>
  <si>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</si>
  <si>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</si>
  <si>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</si>
  <si>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</si>
  <si>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</si>
  <si>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</si>
  <si>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</si>
  <si>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</si>
  <si>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</si>
  <si>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</si>
  <si>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</si>
  <si>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</si>
  <si>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</si>
  <si>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</si>
  <si>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</si>
  <si>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</si>
  <si>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</si>
  <si>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</si>
  <si>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</si>
  <si>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</si>
  <si>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</si>
  <si>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</si>
  <si>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</si>
  <si>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</si>
  <si>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</si>
  <si>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</si>
  <si>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</si>
  <si>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</si>
  <si>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</si>
  <si>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</si>
  <si>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</si>
  <si>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</si>
  <si>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</si>
  <si>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</si>
  <si>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</si>
  <si>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</si>
  <si>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</si>
  <si>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</si>
  <si>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</si>
  <si>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</si>
  <si>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</si>
  <si>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</si>
  <si>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</si>
  <si>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</si>
  <si>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</si>
  <si>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</si>
  <si>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</si>
  <si>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</si>
  <si>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</si>
  <si>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</si>
  <si>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</si>
  <si>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</si>
  <si>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</si>
  <si>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</si>
  <si>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</si>
  <si>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</si>
  <si>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</si>
  <si>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</si>
  <si>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</si>
  <si>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</si>
  <si>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</si>
  <si>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</si>
  <si>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</si>
  <si>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</si>
  <si>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</si>
  <si>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</si>
  <si>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</si>
  <si>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</si>
  <si>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</si>
  <si>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</si>
  <si>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</si>
  <si>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</si>
  <si>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</si>
  <si>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</si>
  <si>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</si>
  <si>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</si>
  <si>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</si>
  <si>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</si>
  <si>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</si>
  <si>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</si>
  <si>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</si>
  <si>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</si>
  <si>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</si>
  <si>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</si>
  <si>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</si>
  <si>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</si>
  <si>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</si>
  <si>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</si>
  <si>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</si>
  <si>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</si>
  <si>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</si>
  <si>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</si>
  <si>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</si>
  <si>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</si>
  <si>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</si>
  <si>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</si>
  <si>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</si>
  <si>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</si>
  <si>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</si>
  <si>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</si>
  <si>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</si>
  <si>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</si>
  <si>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</si>
  <si>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</si>
  <si>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</si>
  <si>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</si>
  <si>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</si>
  <si>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</si>
  <si>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</si>
  <si>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</si>
  <si>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</si>
  <si>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</si>
  <si>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</si>
  <si>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</si>
  <si>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</si>
  <si>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</si>
  <si>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</si>
  <si>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</si>
  <si>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</si>
  <si>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</si>
  <si>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</si>
  <si>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</si>
  <si>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</si>
  <si>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</si>
  <si>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</si>
  <si>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</si>
  <si>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</si>
  <si>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</si>
  <si>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</si>
  <si>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</si>
  <si>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</si>
  <si>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</si>
  <si>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</si>
  <si>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</si>
  <si>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</si>
  <si>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</si>
  <si>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</si>
  <si>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</si>
  <si>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</si>
  <si>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</si>
  <si>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</si>
  <si>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</si>
  <si>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</si>
  <si>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</si>
  <si>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</si>
  <si>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</si>
  <si>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</si>
  <si>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</si>
  <si>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</si>
  <si>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</si>
  <si>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</si>
  <si>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</si>
  <si>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</si>
  <si>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</si>
  <si>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</si>
  <si>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</si>
  <si>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</si>
  <si>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</si>
  <si>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</si>
  <si>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</si>
  <si>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</si>
  <si>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</si>
  <si>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</si>
  <si>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</si>
  <si>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</si>
  <si>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</si>
  <si>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</si>
  <si>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</si>
  <si>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</si>
  <si>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</si>
  <si>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</si>
  <si>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</si>
  <si>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</si>
  <si>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</si>
  <si>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</si>
  <si>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</si>
  <si>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</si>
  <si>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</si>
  <si>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</si>
  <si>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</si>
  <si>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</si>
  <si>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</si>
  <si>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</si>
  <si>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</si>
  <si>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</si>
  <si>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</si>
  <si>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</si>
  <si>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</si>
  <si>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</si>
  <si>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</si>
  <si>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</si>
  <si>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</si>
  <si>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</si>
  <si>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</si>
  <si>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</si>
  <si>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</si>
  <si>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</si>
  <si>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</si>
  <si>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</si>
  <si>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</si>
  <si>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</si>
  <si>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</si>
  <si>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</si>
  <si>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</si>
  <si>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</si>
  <si>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</si>
  <si>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</si>
  <si>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</si>
  <si>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</si>
  <si>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</si>
  <si>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</si>
  <si>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</si>
  <si>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</si>
  <si>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</si>
  <si>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</si>
  <si>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</si>
  <si>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</si>
  <si>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</si>
  <si>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</si>
  <si>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</si>
  <si>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</si>
  <si>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</si>
  <si>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</si>
  <si>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</si>
  <si>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</si>
  <si>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</si>
  <si>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</si>
  <si>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</si>
  <si>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</si>
  <si>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</si>
  <si>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</si>
  <si>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</si>
  <si>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</si>
  <si>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</si>
  <si>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</si>
  <si>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</si>
  <si>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</si>
  <si>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</si>
  <si>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</si>
  <si>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</si>
  <si>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</si>
  <si>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</si>
  <si>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</si>
  <si>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</si>
  <si>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</si>
  <si>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</si>
  <si>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</si>
  <si>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</si>
  <si>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</si>
  <si>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</si>
  <si>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</si>
  <si>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</si>
  <si>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</si>
  <si>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</si>
  <si>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</si>
  <si>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</si>
  <si>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</si>
  <si>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</si>
  <si>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</si>
  <si>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</si>
  <si>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</si>
  <si>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</si>
  <si>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</si>
  <si>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</si>
  <si>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</si>
  <si>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</si>
  <si>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</si>
  <si>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</si>
  <si>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</si>
  <si>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</si>
  <si>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</si>
  <si>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</si>
  <si>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</si>
  <si>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</si>
  <si>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</si>
  <si>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</si>
  <si>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</si>
  <si>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</si>
  <si>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</si>
  <si>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</si>
  <si>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</si>
  <si>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</si>
  <si>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</si>
  <si>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</si>
  <si>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</si>
  <si>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</si>
  <si>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</si>
  <si>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</si>
  <si>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</si>
  <si>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</si>
  <si>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</si>
  <si>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</si>
  <si>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</si>
  <si>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</si>
  <si>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</si>
  <si>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</si>
  <si>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</si>
  <si>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</si>
  <si>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</si>
  <si>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</si>
  <si>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</si>
  <si>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</si>
  <si>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</si>
  <si>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</si>
  <si>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</si>
  <si>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</si>
  <si>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</si>
  <si>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</si>
  <si>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</si>
  <si>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</si>
  <si>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</si>
  <si>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</si>
  <si>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</si>
  <si>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</si>
  <si>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</si>
  <si>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</si>
  <si>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</si>
  <si>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</si>
  <si>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</si>
  <si>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</si>
  <si>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</si>
  <si>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</si>
  <si>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</si>
  <si>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</si>
  <si>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</si>
  <si>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</si>
  <si>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</si>
  <si>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</si>
  <si>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</si>
  <si>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</si>
  <si>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</si>
  <si>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</si>
  <si>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</si>
  <si>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</si>
  <si>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</si>
  <si>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</si>
  <si>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</si>
  <si>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</si>
  <si>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</si>
  <si>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</si>
  <si>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</si>
  <si>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</si>
  <si>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</si>
  <si>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</si>
  <si>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</si>
  <si>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</si>
  <si>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</si>
  <si>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</si>
  <si>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</si>
  <si>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</si>
  <si>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</si>
  <si>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</si>
  <si>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</si>
  <si>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</si>
  <si>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</si>
  <si>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</si>
  <si>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</si>
  <si>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</si>
  <si>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</si>
  <si>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</si>
  <si>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</si>
  <si>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</si>
  <si>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</si>
  <si>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</si>
  <si>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</si>
  <si>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</si>
  <si>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</si>
  <si>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</si>
  <si>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</si>
  <si>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</si>
  <si>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</si>
  <si>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</si>
  <si>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</si>
  <si>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</si>
  <si>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</si>
  <si>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</si>
  <si>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</si>
  <si>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</si>
  <si>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</si>
  <si>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</si>
  <si>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</si>
  <si>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</si>
  <si>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</si>
  <si>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</si>
  <si>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</si>
  <si>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</si>
  <si>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</si>
  <si>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</si>
  <si>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</si>
  <si>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</si>
  <si>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</si>
  <si>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</si>
  <si>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</si>
  <si>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</si>
  <si>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</si>
  <si>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</si>
  <si>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</si>
  <si>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</si>
  <si>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</si>
  <si>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</si>
  <si>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</si>
  <si>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</si>
  <si>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</si>
  <si>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</si>
  <si>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</si>
  <si>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</si>
  <si>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</si>
  <si>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</si>
  <si>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</si>
  <si>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</si>
  <si>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</si>
  <si>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</si>
  <si>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</si>
  <si>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</si>
  <si>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</si>
  <si>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</si>
  <si>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</si>
  <si>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</si>
  <si>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</si>
  <si>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</si>
  <si>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</si>
  <si>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</si>
  <si>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</si>
  <si>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</si>
  <si>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</si>
  <si>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</si>
  <si>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</si>
  <si>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</si>
  <si>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</si>
  <si>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</si>
  <si>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</si>
  <si>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</si>
  <si>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</si>
  <si>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</si>
  <si>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</si>
  <si>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</si>
  <si>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</si>
  <si>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</si>
  <si>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</si>
  <si>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</si>
  <si>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</si>
  <si>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</si>
  <si>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</si>
  <si>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</si>
  <si>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</si>
  <si>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</si>
  <si>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</si>
  <si>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</si>
  <si>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</si>
  <si>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</si>
  <si>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</si>
  <si>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</si>
  <si>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</si>
  <si>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</si>
  <si>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</si>
  <si>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</si>
  <si>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</si>
  <si>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</si>
  <si>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</si>
  <si>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</si>
  <si>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</si>
  <si>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</si>
  <si>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</si>
  <si>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</si>
  <si>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</si>
  <si>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</si>
  <si>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</si>
  <si>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</si>
  <si>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</si>
  <si>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</si>
  <si>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</si>
  <si>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</si>
  <si>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</si>
  <si>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</si>
  <si>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</si>
  <si>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</si>
  <si>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</si>
  <si>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</si>
  <si>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</si>
  <si>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</si>
  <si>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</si>
  <si>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</si>
  <si>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</si>
  <si>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</si>
  <si>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</si>
  <si>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</si>
  <si>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</si>
  <si>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</si>
  <si>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</si>
  <si>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</si>
  <si>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</si>
  <si>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</si>
  <si>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</si>
  <si>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</si>
  <si>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</si>
  <si>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</si>
  <si>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</si>
  <si>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</si>
  <si>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</si>
  <si>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</si>
  <si>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</si>
  <si>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</si>
  <si>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</si>
  <si>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</si>
  <si>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</si>
  <si>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</si>
  <si>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</si>
  <si>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</si>
  <si>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</si>
  <si>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</si>
  <si>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</si>
  <si>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</si>
  <si>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</si>
  <si>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</si>
  <si>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</si>
  <si>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</si>
  <si>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</si>
  <si>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</si>
  <si>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</si>
  <si>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</si>
  <si>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</si>
  <si>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</si>
  <si>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</si>
  <si>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</si>
  <si>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</si>
  <si>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</si>
  <si>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</si>
  <si>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</si>
  <si>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</si>
  <si>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</si>
  <si>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</si>
  <si>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</si>
  <si>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</si>
  <si>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</si>
  <si>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</si>
  <si>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</si>
  <si>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</si>
  <si>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</si>
  <si>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</si>
  <si>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</si>
  <si>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</si>
  <si>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</si>
  <si>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</si>
  <si>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</si>
  <si>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</si>
  <si>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</si>
  <si>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</si>
  <si>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</si>
  <si>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</si>
  <si>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</si>
  <si>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</si>
  <si>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</si>
  <si>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</si>
  <si>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</si>
  <si>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</si>
  <si>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</si>
  <si>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</si>
  <si>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</si>
  <si>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</si>
  <si>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</si>
  <si>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</si>
  <si>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</si>
  <si>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</si>
  <si>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</si>
  <si>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</si>
  <si>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</si>
  <si>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</si>
  <si>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</si>
  <si>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</si>
  <si>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</si>
  <si>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</si>
  <si>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</si>
  <si>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</si>
  <si>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</si>
  <si>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</si>
  <si>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</si>
  <si>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</si>
  <si>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</si>
  <si>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</si>
  <si>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</si>
  <si>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</si>
  <si>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</si>
  <si>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</si>
  <si>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</si>
  <si>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</si>
  <si>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</si>
  <si>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</si>
  <si>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</si>
  <si>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</si>
  <si>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</si>
  <si>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</si>
  <si>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</si>
  <si>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</si>
  <si>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</si>
  <si>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</si>
  <si>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</si>
  <si>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</si>
  <si>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</si>
  <si>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</si>
  <si>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</si>
  <si>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</si>
  <si>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</si>
  <si>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</si>
  <si>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</si>
  <si>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</si>
  <si>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</si>
  <si>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</si>
  <si>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</si>
  <si>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</si>
  <si>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</si>
  <si>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</si>
  <si>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</si>
  <si>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</si>
  <si>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</si>
  <si>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</si>
  <si>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</si>
  <si>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</si>
  <si>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</si>
  <si>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</si>
  <si>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</si>
  <si>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</si>
  <si>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</si>
  <si>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</si>
  <si>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</si>
  <si>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</si>
  <si>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</si>
  <si>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</si>
  <si>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</si>
  <si>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</si>
  <si>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</si>
  <si>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</si>
  <si>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</si>
  <si>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</si>
  <si>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</si>
  <si>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</si>
  <si>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</si>
  <si>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</si>
  <si>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</si>
  <si>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</si>
  <si>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</si>
  <si>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</si>
  <si>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</si>
  <si>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</si>
  <si>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</si>
  <si>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</si>
  <si>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</si>
  <si>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</si>
  <si>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</si>
  <si>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</si>
  <si>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</si>
  <si>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</si>
  <si>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</si>
  <si>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</si>
  <si>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</si>
  <si>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</si>
  <si>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</si>
  <si>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</si>
  <si>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</si>
  <si>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</si>
  <si>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</si>
  <si>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</si>
  <si>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</si>
  <si>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</si>
  <si>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</si>
  <si>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</si>
  <si>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</si>
  <si>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</si>
  <si>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</si>
  <si>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</si>
  <si>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</si>
  <si>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</si>
  <si>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</si>
  <si>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</si>
  <si>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</si>
  <si>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</si>
  <si>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</si>
  <si>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</si>
  <si>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</si>
  <si>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</si>
  <si>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</si>
  <si>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</si>
  <si>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</si>
  <si>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</si>
  <si>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</si>
  <si>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</si>
  <si>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</si>
  <si>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</si>
  <si>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</si>
  <si>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</si>
  <si>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</si>
  <si>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</si>
  <si>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</si>
  <si>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</si>
  <si>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</si>
  <si>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</si>
  <si>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</si>
  <si>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</si>
  <si>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</si>
  <si>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</si>
  <si>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</si>
  <si>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</si>
  <si>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</si>
  <si>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</si>
  <si>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</si>
  <si>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</si>
  <si>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</si>
  <si>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</si>
  <si>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</si>
  <si>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</si>
  <si>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</si>
  <si>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</si>
  <si>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</si>
  <si>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</si>
  <si>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</si>
  <si>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</si>
  <si>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</si>
  <si>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</si>
  <si>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</si>
  <si>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</si>
  <si>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</si>
  <si>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</si>
  <si>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</si>
  <si>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</si>
  <si>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</si>
  <si>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</si>
  <si>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</si>
  <si>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</si>
  <si>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</si>
  <si>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</si>
  <si>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</si>
  <si>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</si>
  <si>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</si>
  <si>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</si>
  <si>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</si>
  <si>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</si>
  <si>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</si>
  <si>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</si>
  <si>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</si>
  <si>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</si>
  <si>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</si>
  <si>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</si>
  <si>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</si>
  <si>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</si>
  <si>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</si>
  <si>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</si>
  <si>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</si>
  <si>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</si>
  <si>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</si>
  <si>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</si>
  <si>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</si>
  <si>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</si>
  <si>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</si>
  <si>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</si>
  <si>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</si>
  <si>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</si>
  <si>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</si>
  <si>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</si>
  <si>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</si>
  <si>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</si>
  <si>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</si>
  <si>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</si>
  <si>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</si>
  <si>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</si>
  <si>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</si>
  <si>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</si>
  <si>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</si>
  <si>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</si>
  <si>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</si>
  <si>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</si>
  <si>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</si>
  <si>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</si>
  <si>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</si>
  <si>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</si>
  <si>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</si>
  <si>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</si>
  <si>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</si>
  <si>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</si>
  <si>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</si>
  <si>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</si>
  <si>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</si>
  <si>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</si>
  <si>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</si>
  <si>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</si>
  <si>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</si>
  <si>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</si>
  <si>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</si>
  <si>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</si>
  <si>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</si>
  <si>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</si>
  <si>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</si>
  <si>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</si>
  <si>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</si>
  <si>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</si>
  <si>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</si>
  <si>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</si>
  <si>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</si>
  <si>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</si>
  <si>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</si>
  <si>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</si>
  <si>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</si>
  <si>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</si>
  <si>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</si>
  <si>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</si>
  <si>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</si>
  <si>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</si>
  <si>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</si>
  <si>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</si>
  <si>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</si>
  <si>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</si>
  <si>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</si>
  <si>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</si>
  <si>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</si>
  <si>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</si>
  <si>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</si>
  <si>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</si>
  <si>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</si>
  <si>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</si>
  <si>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</si>
  <si>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</si>
  <si>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</si>
  <si>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</si>
  <si>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</si>
  <si>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</si>
  <si>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</si>
  <si>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</si>
  <si>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</si>
  <si>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</si>
  <si>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</si>
  <si>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</si>
  <si>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</si>
  <si>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</si>
  <si>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</si>
  <si>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</si>
  <si>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</si>
  <si>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</si>
  <si>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</si>
  <si>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</si>
  <si>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</si>
  <si>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</si>
  <si>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</si>
  <si>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</si>
  <si>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</si>
  <si>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</si>
  <si>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</si>
  <si>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</si>
  <si>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</si>
  <si>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</si>
  <si>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</si>
  <si>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</si>
  <si>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</si>
  <si>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</si>
  <si>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</si>
  <si>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</si>
  <si>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</si>
  <si>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</si>
  <si>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</si>
  <si>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</si>
  <si>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</si>
  <si>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</si>
  <si>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</si>
  <si>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</si>
  <si>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</si>
  <si>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</si>
  <si>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</si>
  <si>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</si>
  <si>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</si>
  <si>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</si>
  <si>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</si>
  <si>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</si>
  <si>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</si>
  <si>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</si>
  <si>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</si>
  <si>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</si>
  <si>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</si>
  <si>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</si>
  <si>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</si>
  <si>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</si>
  <si>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</si>
  <si>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</si>
  <si>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</si>
  <si>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</si>
  <si>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</si>
  <si>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</si>
  <si>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</si>
  <si>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</si>
  <si>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</si>
  <si>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</si>
  <si>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</si>
  <si>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</si>
  <si>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</si>
  <si>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</si>
  <si>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</si>
  <si>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</si>
  <si>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</si>
  <si>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</si>
  <si>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</si>
  <si>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</si>
  <si>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</si>
  <si>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</si>
  <si>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</si>
  <si>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</si>
  <si>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</si>
  <si>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</si>
  <si>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</si>
  <si>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</si>
  <si>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</si>
  <si>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</si>
  <si>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</si>
  <si>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</si>
  <si>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</si>
  <si>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</si>
  <si>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</si>
  <si>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</si>
  <si>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</si>
  <si>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</si>
  <si>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</si>
  <si>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</si>
  <si>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</si>
  <si>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</si>
  <si>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</si>
  <si>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</si>
  <si>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</si>
  <si>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</si>
  <si>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</si>
  <si>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</si>
  <si>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</si>
  <si>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</si>
  <si>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</si>
  <si>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</si>
  <si>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</si>
  <si>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</si>
  <si>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</si>
  <si>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</si>
  <si>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</si>
  <si>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</si>
  <si>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</si>
  <si>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</si>
  <si>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</si>
  <si>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</si>
  <si>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</si>
  <si>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</si>
  <si>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</si>
  <si>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</si>
  <si>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</si>
  <si>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</si>
  <si>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</si>
  <si>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</si>
  <si>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</si>
  <si>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</si>
  <si>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</si>
  <si>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</si>
  <si>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</si>
  <si>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</si>
  <si>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</si>
  <si>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</si>
  <si>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</si>
  <si>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</si>
  <si>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</si>
  <si>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</si>
  <si>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</si>
  <si>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</si>
  <si>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</si>
  <si>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</si>
  <si>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</si>
  <si>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</si>
  <si>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</si>
  <si>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</si>
  <si>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</si>
  <si>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</si>
  <si>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</si>
  <si>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</si>
  <si>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</si>
  <si>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</si>
  <si>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</si>
  <si>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</si>
  <si>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</si>
  <si>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</si>
  <si>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</si>
  <si>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</si>
  <si>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</si>
  <si>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</si>
  <si>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</si>
  <si>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</si>
  <si>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</si>
  <si>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</si>
  <si>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</si>
  <si>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</si>
  <si>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</si>
  <si>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</si>
  <si>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</si>
  <si>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</si>
  <si>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</si>
  <si>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</si>
  <si>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</si>
  <si>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</si>
  <si>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</si>
  <si>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</si>
  <si>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</si>
  <si>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</si>
  <si>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</si>
  <si>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</si>
  <si>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</si>
  <si>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</si>
  <si>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</si>
  <si>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</si>
  <si>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</si>
  <si>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</si>
  <si>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</si>
  <si>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</si>
  <si>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</si>
  <si>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</si>
  <si>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</si>
  <si>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</si>
  <si>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</si>
  <si>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</si>
  <si>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</si>
  <si>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</si>
  <si>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</si>
  <si>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</si>
  <si>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</si>
  <si>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</si>
  <si>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</si>
  <si>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</si>
  <si>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</si>
  <si>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</si>
  <si>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</si>
  <si>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</si>
  <si>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</si>
  <si>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</si>
  <si>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</si>
  <si>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</si>
  <si>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</si>
  <si>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</si>
  <si>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</si>
  <si>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</si>
  <si>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</si>
  <si>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</si>
  <si>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</si>
  <si>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</si>
  <si>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</si>
  <si>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</si>
  <si>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</si>
  <si>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</si>
  <si>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</si>
  <si>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</si>
  <si>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</si>
  <si>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</si>
  <si>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</si>
  <si>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</si>
  <si>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</si>
  <si>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</si>
  <si>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</si>
  <si>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</si>
  <si>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</si>
  <si>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</si>
  <si>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</si>
  <si>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</si>
  <si>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</si>
  <si>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</si>
  <si>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</si>
  <si>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</si>
  <si>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</si>
  <si>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</si>
  <si>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</si>
  <si>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</si>
  <si>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</si>
  <si>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</si>
  <si>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</si>
  <si>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</si>
  <si>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</si>
  <si>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</si>
  <si>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</si>
  <si>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</si>
  <si>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</si>
  <si>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</si>
  <si>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</si>
  <si>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</si>
  <si>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</si>
  <si>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</si>
  <si>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</si>
  <si>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</si>
  <si>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</si>
  <si>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</si>
  <si>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</si>
  <si>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</si>
  <si>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</si>
  <si>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</si>
  <si>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</si>
  <si>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</si>
  <si>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</si>
  <si>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</si>
  <si>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</si>
  <si>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</si>
  <si>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</si>
  <si>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</si>
  <si>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</si>
  <si>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</si>
  <si>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</si>
  <si>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</si>
  <si>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</si>
  <si>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</si>
  <si>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</si>
  <si>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</si>
  <si>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</si>
  <si>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</si>
  <si>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</si>
  <si>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</si>
  <si>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</si>
  <si>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</si>
  <si>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</si>
  <si>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</si>
  <si>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</si>
  <si>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</si>
  <si>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</si>
  <si>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</si>
  <si>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</si>
  <si>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</si>
  <si>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</si>
  <si>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</si>
  <si>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</si>
  <si>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</si>
  <si>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</si>
  <si>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</si>
  <si>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</si>
  <si>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</si>
  <si>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</si>
  <si>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</si>
  <si>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</si>
  <si>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</si>
  <si>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</si>
  <si>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</si>
  <si>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</si>
  <si>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</si>
  <si>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</si>
  <si>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</si>
  <si>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</si>
  <si>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</si>
  <si>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</si>
  <si>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</si>
  <si>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</si>
  <si>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</si>
  <si>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</si>
  <si>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</si>
  <si>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</si>
  <si>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</si>
  <si>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</si>
  <si>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</si>
  <si>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</si>
  <si>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</si>
  <si>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</si>
  <si>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</si>
  <si>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</si>
  <si>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</si>
  <si>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</si>
  <si>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</si>
  <si>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</si>
  <si>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</si>
  <si>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</si>
  <si>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</si>
  <si>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</si>
  <si>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</si>
  <si>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</si>
  <si>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</si>
  <si>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</si>
  <si>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</si>
  <si>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</si>
  <si>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</si>
  <si>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</si>
  <si>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</si>
  <si>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</si>
  <si>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</si>
  <si>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</si>
  <si>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</si>
  <si>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</si>
  <si>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</si>
  <si>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</si>
  <si>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</si>
  <si>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</si>
  <si>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</si>
  <si>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</si>
  <si>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</si>
  <si>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</si>
  <si>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</si>
  <si>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</si>
  <si>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</si>
  <si>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</si>
  <si>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</si>
  <si>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</si>
  <si>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</si>
  <si>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</si>
  <si>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</si>
  <si>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</si>
  <si>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</si>
  <si>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</si>
  <si>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</si>
  <si>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</si>
  <si>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</si>
  <si>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</si>
  <si>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</si>
  <si>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</si>
  <si>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</si>
  <si>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</si>
  <si>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</si>
  <si>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</si>
  <si>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</si>
  <si>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</si>
  <si>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</si>
  <si>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</si>
  <si>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</si>
  <si>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</si>
  <si>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</si>
  <si>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</si>
  <si>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</si>
  <si>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</si>
  <si>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</si>
  <si>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</si>
  <si>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</si>
  <si>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</si>
  <si>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</si>
  <si>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</si>
  <si>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</si>
  <si>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</si>
  <si>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</si>
  <si>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</si>
  <si>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</si>
  <si>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</si>
  <si>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</si>
  <si>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</si>
  <si>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</si>
  <si>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</si>
  <si>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</si>
  <si>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</si>
  <si>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</si>
  <si>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</si>
  <si>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</si>
  <si>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</si>
  <si>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</si>
  <si>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</si>
  <si>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</si>
  <si>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</si>
  <si>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</si>
  <si>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</si>
  <si>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</si>
  <si>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</si>
  <si>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</si>
  <si>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</si>
  <si>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</si>
  <si>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</si>
  <si>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</si>
  <si>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</si>
  <si>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</si>
  <si>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</si>
  <si>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</si>
  <si>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</si>
  <si>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</si>
  <si>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</si>
  <si>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</si>
  <si>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</si>
  <si>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</si>
  <si>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</si>
  <si>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</si>
  <si>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</si>
  <si>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</si>
  <si>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</si>
  <si>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</si>
  <si>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</si>
  <si>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</si>
  <si>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</si>
  <si>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</si>
  <si>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</si>
  <si>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</si>
  <si>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</si>
  <si>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</si>
  <si>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</si>
  <si>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</si>
  <si>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</si>
  <si>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</si>
  <si>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</si>
  <si>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</si>
  <si>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</si>
  <si>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</si>
  <si>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</si>
  <si>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</si>
  <si>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</si>
  <si>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</si>
  <si>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</si>
  <si>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</si>
  <si>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</si>
  <si>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</si>
  <si>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</si>
  <si>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</si>
  <si>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</si>
  <si>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</si>
  <si>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</si>
  <si>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</si>
  <si>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</si>
  <si>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</si>
  <si>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</si>
  <si>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</si>
  <si>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</si>
  <si>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</si>
  <si>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</si>
  <si>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</si>
  <si>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</si>
  <si>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</si>
  <si>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</si>
  <si>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</si>
  <si>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</si>
  <si>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</si>
  <si>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</si>
  <si>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</si>
  <si>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</si>
  <si>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</si>
  <si>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</si>
  <si>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</si>
  <si>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</si>
  <si>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</si>
  <si>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</si>
  <si>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</si>
  <si>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</si>
  <si>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</si>
  <si>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</si>
  <si>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</si>
  <si>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</si>
  <si>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</si>
  <si>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</si>
  <si>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</si>
  <si>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PCM-20251208-00000035</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</si>
  <si>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</si>
  <si>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</si>
  <si>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</si>
  <si>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</si>
  <si>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</si>
  <si>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</si>
  <si>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</si>
  <si>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</si>
  <si>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</si>
  <si>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</si>
  <si>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</si>
  <si>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</si>
  <si>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</si>
  <si>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</si>
  <si>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</si>
  <si>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</si>
  <si>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</si>
  <si>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</si>
  <si>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</si>
  <si>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</si>
  <si>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</si>
  <si>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at site checking access</t>
  </si>
  <si>
    <t>PCM-20251208-00000016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</si>
</sst>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xf numFmtId="22" fontId="0" fillId="0" borderId="0" xfId="0" applyNumberFormat="1" applyAlignment="1">
      <alignment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336.06719930555846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302.51006967592548</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45999.015625231485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45999.015625231485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45999.015625231485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45999.015625231485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45999.015625231485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45999.015625231485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45999.015625231485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45999.015625231485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45999.015625231485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45999.015625231485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45999.015625231485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45999.015625231485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45999.015625231485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45999.015625231485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45999.015625231485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45999.015625231485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45999.015625231485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45999.015625231485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45999.015625231485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45999.015625231485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45999.015625231485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45999.015625231485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45999.015625231485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45999.015625231485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45999.015625231485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45999.015625231485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45999.015625231485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45999.015625231485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45999.015625231485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45999.015625231485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45999.015625231485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45999.015625231485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45999.015625231485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45999.015625231485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45999.015625231485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45999.015625231485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45999.015625231485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45999.015625231485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45999.015625231485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45999.015625231485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45999.015625231485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45999.015625231485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45999.015625231485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45999.015625231485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45999.015625231485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45999.015625231485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45999.015625231485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45999.015625231485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45999.015625231485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45999.015625231485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45999.015625231485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45999.015625231485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45999.015625231485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45999.015625231485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45999.015625231485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45999.015625231485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45999.015625231485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45999.015625231485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45999.015625231485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45999.015625231485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45999.015625231485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45999.015625231485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45999.015625231485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45999.015625231485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45999.015625231485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45999.015625231485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45999.015625231485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45999.015625231485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45999.015625231485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45999.015625231485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45999.015625231485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45999.015625231485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45999.015625231485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45999.015625231485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45999.015625231485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45999.015625231485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45999.015625231485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45999.015625231485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45999.015625231485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45999.015625231485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45999.015625231485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45999.015625231485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45999.015625231485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45999.015625231485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45999.015625231485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45999.015625231485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45999.015625231485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45999.015625231485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45999.015625231485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45999.015625231485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45999.015625231485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45999.015625231485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45999.015625231485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45999.015625231485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45999.015625231485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45999.015625231485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45999.015625231485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45999.015625231485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45999.015625231485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45999.015625231485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45999.015625231485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45999.015625231485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45999.015625231485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45999.015625231485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45999.015625231485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45999.015625231485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45999.015625231485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45999.015625231485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45999.015625231485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45999.015625231485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45999.015625231485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45999.015625231485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45999.015625231485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45999.015625231485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45999.015625231485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45999.015625231485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45999.015625231485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45999.015625231485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45999.015625231485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45999.015625231485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45999.015625231485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45999.015625231485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45999.015625231485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45999.015625231485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45999.015625231485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45999.015625231485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45999.015625231485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45999.015625231485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45999.015625231485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45999.015625231485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45999.015625231485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45999.015625231485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45999.015625231485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45999.015625231485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45999.015625231485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45999.015625231485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45999.015625231485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45999.015625231485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45999.015625231485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45999.015625231485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45999.015625231485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45999.015625231485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45999.015625231485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45999.015625231485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45999.015625231485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45999.015625231485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45999.015625231485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45999.015625231485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45999.015625231485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45999.015625231485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45999.015625231485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45999.015625231485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45999.015625231485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45999.015625231485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45999.015625231485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45999.015625231485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45999.015625231485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45999.015625231485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45999.015625231485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45999.015625231485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45999.015625231485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45999.015625231485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45999.015625231485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45999.015625231485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45999.015625231485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45999.015625231485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45999.015625231485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45999.015625231485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45999.015625231485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45999.015625231485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45999.015625231485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45999.015625231485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45999.015625231485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45999.015625231485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45999.015625231485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45999.015625231485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45999.015625231485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CE84FEF2-F8F8-4692-B185-9121DD569FA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174.01578726852313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14.628206250003132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1.660243287042249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9.4977083339472301E-2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45999.015625231485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45999.015625231485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45999.015625231485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45999.015625231485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45999.015625231485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45999.015625231485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45999.015625231485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45999.015625231485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45999.015625231485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45999.015625231485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45999.015625231485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45999.015625231485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45999.015625231485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45999.015625231485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45999.015625231485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45999.015625231485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45999.015625231485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45999.015625231485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45999.015625231485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45999.015625231485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45999.015625231485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45999.015625231485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45999.015625231485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45999.015625231485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45999.015625231485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45999.015625231485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45999.015625231485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45999.015625231485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45999.015625231485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45999.015625231485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45999.015625231485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45999.015625231485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45999.015625231485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45999.015625231485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45999.015625231485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45999.015625231485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45999.015625231485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45999.015625231485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45999.015625231485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45999.015625231485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45999.015625231485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45999.015625231485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45999.015625231485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45999.015625231485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45999.015625231485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45999.015625231485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45999.015625231485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45999.015625231485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45999.015625231485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45999.015625231485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45999.015625231485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45999.015625231485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45999.015625231485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45999.015625231485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45999.015625231485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45999.015625231485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45999.015625231485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45999.015625231485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45999.015625231485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45999.015625231485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45999.015625231485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45999.015625231485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45999.015625231485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45999.015625231485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45999.015625231485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45999.015625231485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45999.015625231485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45999.015625231485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45999.015625231485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45999.015625231485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45999.015625231485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45999.015625231485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45999.015625231485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45999.015625231485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45999.015625231485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45999.015625231485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45999.015625231485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45999.015625231485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45999.015625231485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45999.015625231485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45999.015625231485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45999.015625231485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45999.015625231485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45999.015625231485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45999.015625231485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45999.015625231485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45999.015625231485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45999.015625231485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45999.015625231485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45999.015625231485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45999.015625231485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45999.015625231485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45999.015625231485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45999.015625231485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45999.015625231485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45999.015625231485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45999.015625231485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45999.015625231485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45999.015625231485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45999.015625231485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45999.015625231485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45999.015625231485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45999.015625231485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45999.015625231485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45999.015625231485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45999.015625231485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45999.015625231485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45999.015625231485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45999.015625231485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45999.015625231485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45999.015625231485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45999.015625231485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45999.015625231485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45999.015625231485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45999.015625231485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45999.015625231485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45999.015625231485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45999.015625231485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45999.015625231485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45999.015625231485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45999.015625231485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45999.015625231485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45999.015625231485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45999.015625231485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45999.015625231485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45999.015625231485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45999.015625231485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45999.015625231485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45999.015625231485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45999.015625231485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45999.015625231485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45999.015625231485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45999.015625231485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45999.015625231485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45999.015625231485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45999.015625231485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45999.015625231485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45999.015625231485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45999.015625231485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45999.015625231485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45999.015625231485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45999.015625231485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45999.015625231485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45999.015625231485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45999.015625231485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45999.015625231485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45999.015625231485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45999.015625231485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45999.015625231485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45999.015625231485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45999.015625231485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45999.015625231485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45999.015625231485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45999.015625231485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45999.015625231485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45999.015625231485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45999.015625231485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45999.015625231485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45999.015625231485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45999.015625231485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45999.015625231485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45999.015625231485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45999.015625231485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45999.015625231485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45999.015625231485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45999.015625231485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45999.015625231485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45999.015625231485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45999.015625231485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45999.015625231485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45999.015625231485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45999.015625231485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45999.015625231485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45999.015625231485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45999.015625231485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45999.015625231485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45999.015625231485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45999.015625231485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45999.015625231485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45999.015625231485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45999.015625231485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45999.015625231485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45999.015625231485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45999.015625231485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45999.015625231485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45999.015625231485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45999.015625231485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45999.015625231485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45999.015625231485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45999.015625231485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45999.015625231485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45999.015625231485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45999.015625231485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45999.015625231485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45999.015625231485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45999.015625231485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45999.015625231485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45999.015625231485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45999.015625231485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45999.015625231485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45999.015625231485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45999.015625231485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45999.015625231485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45999.015625231485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45999.015625231485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45999.015625231485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45999.015625231485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45999.015625231485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45999.015625231485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45999.015625231485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45999.015625231485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45999.015625231485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45999.015625231485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45999.015625231485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45999.015625231485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45999.015625231485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45999.015625231485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45999.015625231485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45999.015625231485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45999.015625231485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45999.015625231485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45999.015625231485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45999.015625231485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45999.015625231485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45999.015625231485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45999.015625231485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45999.015625231485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45999.015625231485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45999.015625231485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45999.015625231485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45999.015625231485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45999.015625231485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45999.015625231485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45999.015625231485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45999.015625231485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45999.015625231485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45999.015625231485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45999.015625231485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45999.015625231485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45999.015625231485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45999.015625231485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45999.015625231485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45999.015625231485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45999.015625231485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45999.015625231485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45999.015625231485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45999.015625231485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45999.015625231485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45999.015625231485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45999.015625231485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45999.015625231485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45999.015625231485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45999.015625231485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45999.015625231485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45999.015625231485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45999.015625231485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45999.015625231485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45999.015625231485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45999.015625231485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45999.015625231485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K4" sqref="K4"/>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45999.015625231485</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0.25533587963582249</v>
      </c>
      <c r="H3" s="22">
        <v>45998.755266203705</v>
      </c>
      <c r="I3" s="19" t="str">
        <f>IFERROR(VLOOKUP(D3,DB!A:F,6,0),"")</f>
        <v>SCECO</v>
      </c>
      <c r="J3" s="18" t="str">
        <f>IFERROR(VLOOKUP(D3,DB!A:G,7,0),"")</f>
        <v>Good</v>
      </c>
      <c r="K3" s="42" t="s">
        <v>39126</v>
      </c>
      <c r="L3" s="23" t="str">
        <f>IFERROR(VLOOKUP(D3,DB!A:I,9,0),"")</f>
        <v>Latis</v>
      </c>
    </row>
    <row r="4" spans="1:13" ht="15" customHeight="1">
      <c r="A4" s="19" t="s">
        <v>39127</v>
      </c>
      <c r="B4" s="58" t="str">
        <f>IFERROR(VLOOKUP(D4,DB!A:K,11,0),"")</f>
        <v>R3</v>
      </c>
      <c r="C4" s="18">
        <v>1</v>
      </c>
      <c r="D4" s="154" t="s">
        <v>18663</v>
      </c>
      <c r="E4" s="18" t="s">
        <v>39106</v>
      </c>
      <c r="F4" s="20">
        <v>45999.011678240742</v>
      </c>
      <c r="G4" s="21">
        <f t="shared" ref="G4:G67" ca="1" si="1">IFERROR(NOW()-F4,"-")</f>
        <v>3.9469907424063422E-3</v>
      </c>
      <c r="H4" s="157">
        <v>45999.006504629629</v>
      </c>
      <c r="I4" s="19" t="str">
        <f>IFERROR(VLOOKUP(D4,DB!A:F,6,0),"")</f>
        <v>SCECO</v>
      </c>
      <c r="J4" s="18" t="str">
        <f>IFERROR(VLOOKUP(D4,DB!A:G,7,0),"")</f>
        <v>Dead</v>
      </c>
      <c r="K4" s="42"/>
      <c r="L4" s="23" t="str">
        <f>IFERROR(VLOOKUP(D4,DB!A:I,9,0),"")</f>
        <v>Latis</v>
      </c>
    </row>
    <row r="5" spans="1:13" ht="15" customHeight="1">
      <c r="A5" s="19"/>
      <c r="B5" s="58" t="str">
        <f>IFERROR(VLOOKUP(D5,DB!A:K,11,0),"")</f>
        <v/>
      </c>
      <c r="C5" s="18"/>
      <c r="D5" s="154"/>
      <c r="E5" s="18"/>
      <c r="F5" s="20"/>
      <c r="G5" s="21">
        <f t="shared" ca="1" si="1"/>
        <v>45999.015625231485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45999.015625231485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45999.015625231485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45999.015625231485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45999.015625231485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45999.015625231485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45999.015625231485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45999.015625231485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45999.015625231485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45999.015625231485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45999.015625231485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45999.015625231485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45999.015625231485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45999.015625231485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45999.015625231485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45999.015625231485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45999.015625231485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45999.015625231485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45999.015625231485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45999.015625231485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45999.015625231485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45999.015625231485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45999.015625231485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45999.015625231485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45999.015625231485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45999.015625231485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45999.015625231485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45999.015625231485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45999.015625231485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45999.015625231485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45999.015625231485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45999.015625231485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45999.015625231485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45999.015625231485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45999.015625231485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45999.015625231485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45999.015625231485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45999.015625231485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45999.015625231485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45999.015625231485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45999.015625231485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45999.015625231485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45999.015625231485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45999.015625231485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45999.015625231485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45999.015625231485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45999.015625231485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45999.015625231485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45999.015625231485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45999.015625231485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45999.015625231485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45999.015625231485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45999.015625231485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45999.015625231485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45999.015625231485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45999.015625231485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45999.015625231485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45999.015625231485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45999.015625231485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45999.015625231485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45999.015625231485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45999.015625231485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45999.015625231485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45999.015625231485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45999.015625231485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45999.015625231485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45999.015625231485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45999.015625231485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45999.015625231485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45999.015625231485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45999.015625231485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45999.015625231485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45999.015625231485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45999.015625231485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45999.015625231485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45999.015625231485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45999.015625231485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45999.015625231485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45999.015625231485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45999.015625231485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45999.015625231485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45999.015625231485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45999.015625231485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45999.015625231485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45999.015625231485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45999.015625231485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45999.015625231485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45999.015625231485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45999.015625231485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45999.015625231485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45999.015625231485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45999.015625231485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45999.015625231485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45999.015625231485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45999.015625231485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45999.015625231485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45999.015625231485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45999.015625231485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45999.015625231485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45999.015625231485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45999.015625231485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45999.015625231485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45999.015625231485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45999.015625231485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45999.015625231485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45999.015625231485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45999.015625231485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45999.015625231485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45999.015625231485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45999.015625231485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45999.015625231485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45999.015625231485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45999.015625231485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45999.015625231485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45999.015625231485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45999.015625231485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45999.015625231485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45999.015625231485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45999.015625231485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45999.015625231485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45999.015625231485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45999.015625231485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45999.015625231485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45999.015625231485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45999.015625231485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45999.015625231485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45999.015625231485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45999.015625231485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45999.015625231485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45999.015625231485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45999.015625231485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45999.015625231485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45999.015625231485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45999.015625231485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45999.015625231485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45999.015625231485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45999.015625231485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45999.015625231485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45999.015625231485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45999.015625231485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45999.015625231485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45999.015625231485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45999.015625231485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45999.015625231485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45999.015625231485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45999.015625231485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45999.015625231485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45999.015625231485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45999.015625231485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45999.015625231485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45999.015625231485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45999.015625231485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45999.015625231485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45999.015625231485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45999.015625231485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45999.015625231485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45999.015625231485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45999.015625231485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45999.015625231485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45999.015625231485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45999.015625231485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45999.015625231485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45999.015625231485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45999.015625231485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45999.015625231485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45999.015625231485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45999.015625231485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45999.015625231485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45999.015625231485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45999.015625231485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45999.015625231485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45999.015625231485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45999.015625231485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45999.015625231485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45999.015625231485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45999.015625231485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45999.015625231485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45999.015625231485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45999.015625231485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45999.015625231485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45999.015625231485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45999.015625231485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45999.015625231485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45999.015625231485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45999.015625231485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45999.015625231485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45999.015625231485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45999.015625231485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45999.015625231485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45999.015625231485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45999.015625231485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45999.015625231485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45999.015625231485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45999.015625231485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45999.015625231485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45999.015625231485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45999.015625231485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45999.015625231485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45999.015625231485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45999.015625231485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45999.015625231485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45999.015625231485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45999.015625231485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45999.015625231485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45999.015625231485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45999.015625231485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45999.015625231485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45999.015625231485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45999.015625231485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45999.015625231485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45999.015625231485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45999.015625231485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45999.015625231485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45999.015625231485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45999.015625231485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45999.015625231485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45999.015625231485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45999.015625231485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45999.015625231485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45999.015625231485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45999.015625231485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45999.015625231485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45999.015625231485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45999.015625231485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45999.015625231485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45999.015625231485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45999.015625231485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45999.015625231485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45999.015625231485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45999.015625231485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45999.015625231485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45999.015625231485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45999.015625231485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45999.015625231485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45999.015625231485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45999.015625231485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45999.015625231485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45999.015625231485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45999.015625231485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45999.015625231485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45999.015625231485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45999.015625231485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45999.015625231485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45999.015625231485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45999.015625231485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45999.015625231485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45999.015625231485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45999.015625231485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45999.015625231485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45999.015625231485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45999.015625231485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45999.015625231485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45999.015625231485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45999.015625231485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45999.015625231485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45999.015625231485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45999.015625231485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45999.015625231485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45999.015625231485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45999.015625231485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45999.015625231485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45999.015625231485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45999.015625231485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45999.015625231485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45999.015625231485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45999.015625231485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45999.015625231485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45999.015625231485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45999.015625231485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45999.015625231485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45999.015625231485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45999.015625231485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45999.015625231485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45999.015625231485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45999.015625231485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45999.015625231485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45999.015625231485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45999.015625231485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45999.015625231485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45999.015625231485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45999.015625231485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45999.015625231485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45999.015625231485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45999.015625231485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45999.015625231485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45999.015625231485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45999.015625231485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45999.015625231485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45999.015625231485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45999.015625231485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45999.015625231485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45999.015625231485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45999.015625231485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45999.015625231485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45999.015625231485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45999.015625231485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45999.015625231485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45999.015625231485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45999.015625231485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45999.015625231485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45999.015625231485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45999.015625231485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45999.015625231485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45999.015625231485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45999.015625231485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45999.015625231485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45999.015625231485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45999.015625231485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45999.015625231485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45999.015625231485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45999.015625231485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45999.015625231485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45999.015625231485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45999.015625231485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45999.015625231485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45999.015625231485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45999.015625231485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45999.015625231485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45999.015625231485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45999.015625231485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45999.015625231485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45999.015625231485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45999.015625231485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45999.015625231485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45999.015625231485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45999.015625231485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45999.015625231485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45999.015625231485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45999.015625231485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45999.015625231485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45999.015625231485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45999.015625231485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45999.015625231485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45999.015625231485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45999.015625231485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45999.015625231485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45999.015625231485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45999.015625231485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45999.015625231485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45999.015625231485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45999.015625231485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45999.015625231485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45999.015625231485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45999.015625231485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45999.015625231485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45999.015625231485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45999.015625231485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45999.015625231485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45999.015625231485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45999.015625231485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45999.015625231485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45999.015625231485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45999.015625231485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45999.015625231485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45999.015625231485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45999.015625231485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45999.015625231485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45999.015625231485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45999.015625231485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45999.015625231485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45999.015625231485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45999.015625231485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45999.015625231485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45999.015625231485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45999.015625231485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45999.015625231485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45999.015625231485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45999.015625231485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45999.015625231485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45999.015625231485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45999.015625231485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45999.015625231485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45999.015625231485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45999.015625231485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45999.015625231485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45999.015625231485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45999.015625231485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45999.015625231485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45999.015625231485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45999.015625231485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45999.015625231485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45999.015625231485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45999.015625231485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45999.015625231485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45999.015625231485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45999.015625231485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45999.015625231485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45999.015625231485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45999.015625231485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45999.015625231485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45999.015625231485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45999.015625231485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45999.015625231485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45999.015625231485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45999.015625231485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45999.015625231485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45999.015625231485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45999.015625231485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45999.015625231485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45999.015625231485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45999.015625231485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45999.015625231485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45999.015625231485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45999.015625231485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45999.015625231485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45999.015625231485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45999.015625231485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45999.015625231485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45999.015625231485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45999.015625231485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45999.015625231485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45999.015625231485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45999.015625231485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45999.015625231485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45999.015625231485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45999.015625231485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45999.015625231485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45999.015625231485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45999.015625231485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45999.015625231485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45999.015625231485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45999.015625231485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45999.015625231485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45999.015625231485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45999.015625231485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45999.015625231485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45999.015625231485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45999.015625231485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45999.015625231485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45999.015625231485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45999.015625231485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45999.015625231485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45999.015625231485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45999.015625231485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45999.015625231485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45999.015625231485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45999.015625231485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45999.015625231485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45999.015625231485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45999.015625231485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45999.015625231485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45999.015625231485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45999.015625231485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45999.015625231485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45999.015625231485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45999.015625231485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45999.015625231485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45999.015625231485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45999.015625231485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45999.015625231485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45999.015625231485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45999.015625231485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45999.015625231485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45999.015625231485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45999.015625231485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45999.015625231485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45999.015625231485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45999.015625231485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45999.015625231485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45999.015625231485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45999.015625231485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45999.015625231485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45999.015625231485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45999.015625231485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45999.015625231485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45999.015625231485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45999.015625231485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45999.015625231485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45999.015625231485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45999.015625231485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45999.015625231485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45999.015625231485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45999.015625231485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45999.015625231485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45999.015625231485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45999.015625231485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45999.015625231485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45999.015625231485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45999.015625231485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45999.015625231485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45999.015625231485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45999.015625231485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45999.015625231485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45999.015625231485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45999.015625231485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45999.015625231485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45999.015625231485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45999.015625231485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45999.015625231485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45999.015625231485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45999.015625231485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45999.015625231485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45999.015625231485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45999.015625231485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45999.015625231485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45999.015625231485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45999.015625231485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45999.015625231485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45999.015625231485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45999.015625231485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45999.015625231485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45999.015625231485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45999.015625231485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45999.015625231485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45999.015625231485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45999.015625231485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45999.015625231485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45999.015625231485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45999.015625231485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45999.015625231485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45999.015625231485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45999.015625231485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45999.015625231485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45999.015625231485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45999.015625231485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45999.015625231485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45999.015625231485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45999.015625231485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45999.015625231485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45999.015625231485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45999.015625231485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45999.015625231485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45999.015625231485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45999.015625231485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45999.015625231485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45999.015625231485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45999.015625231485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45999.015625231485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45999.015625231485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45999.015625231485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45999.015625231485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45999.015625231485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45999.015625231485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45999.015625231485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45999.015625231485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45999.015625231485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45999.015625231485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45999.015625231485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45999.015625231485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45999.015625231485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45999.015625231485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45999.015625231485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45999.015625231485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45999.015625231485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45999.015625231485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45999.015625231485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45999.015625231485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45999.015625231485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45999.015625231485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45999.015625231485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45999.015625231485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45999.015625231485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45999.015625231485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45999.015625231485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45999.015625231485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45999.015625231485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45999.015625231485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45999.015625231485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45999.015625231485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45999.015625231485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45999.015625231485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45999.015625231485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45999.015625231485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45999.015625231485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45999.015625231485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45999.015625231485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45999.015625231485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45999.015625231485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45999.015625231485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45999.015625231485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45999.015625231485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45999.015625231485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45999.015625231485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45999.015625231485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45999.015625231485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45999.015625231485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45999.015625231485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45999.015625231485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45999.015625231485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45999.015625231485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45999.015625231485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45999.015625231485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45999.015625231485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45999.015625231485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45999.015625231485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45999.015625231485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45999.015625231485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45999.015625231485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45999.015625231485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45999.015625231485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45999.015625231485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45999.015625231485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45999.015625231485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45999.015625231485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45999.015625231485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45999.015625231485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45999.015625231485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45999.015625231485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45999.015625231485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45999.015625231485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45999.015625231485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45999.015625231485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45999.015625231485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45999.015625231485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45999.015625231485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45999.015625231485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45999.015625231485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45999.015625231485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45999.015625231485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45999.015625231485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45999.015625231485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45999.015625231485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45999.015625231485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45999.015625231485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45999.015625231485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45999.015625231485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45999.015625231485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45999.015625231485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45999.015625231485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45999.015625231485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45999.015625231485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45999.015625231485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45999.015625231485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45999.015625231485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45999.015625231485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45999.015625231485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45999.015625231485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45999.015625231485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45999.015625231485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45999.015625231485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45999.015625231485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45999.015625231485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45999.015625231485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45999.015625231485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45999.015625231485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45999.015625231485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45999.015625231485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45999.015625231485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45999.015625231485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45999.015625231485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45999.015625231485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45999.015625231485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45999.015625231485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45999.015625231485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45999.015625231485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45999.015625231485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45999.015625231485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45999.015625231485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45999.015625231485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45999.015625231485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45999.015625231485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45999.015625231485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45999.015625231485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45999.015625231485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45999.015625231485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45999.015625231485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45999.015625231485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45999.015625231485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45999.015625231485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45999.015625231485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45999.015625231485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45999.015625231485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45999.015625231485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45999.015625231485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45999.015625231485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45999.015625231485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45999.015625231485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45999.015625231485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45999.015625231485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45999.015625231485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45999.015625231485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45999.015625231485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45999.015625231485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45999.015625231485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45999.015625231485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45999.015625231485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45999.015625231485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45999.015625231485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45999.015625231485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45999.015625231485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45999.015625231485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45999.015625231485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45999.015625231485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45999.015625231485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45999.015625231485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45999.015625231485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45999.015625231485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45999.015625231485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45999.015625231485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45999.015625231485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45999.015625231485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45999.015625231485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45999.015625231485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45999.015625231485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45999.015625231485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45999.015625231485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45999.015625231485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45999.015625231485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45999.015625231485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45999.015625231485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45999.015625231485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45999.015625231485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45999.015625231485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45999.015625231485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45999.015625231485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45999.015625231485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45999.015625231485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45999.015625231485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45999.015625231485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45999.015625231485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45999.015625231485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45999.015625231485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45999.015625231485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45999.015625231485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45999.015625231485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45999.015625231485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45999.015625231485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45999.015625231485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45999.015625231485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45999.015625231485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45999.015625231485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45999.015625231485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45999.015625231485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45999.015625231485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45999.015625231485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45999.015625231485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45999.015625231485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45999.015625231485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45999.015625231485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45999.015625231485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45999.015625231485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45999.015625231485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45999.015625231485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45999.015625231485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45999.015625231485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45999.015625231485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45999.015625231485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45999.015625231485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45999.015625231485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45999.015625231485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45999.015625231485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45999.015625231485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45999.015625231485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45999.015625231485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45999.015625231485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45999.015625231485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45999.015625231485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45999.015625231485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45999.015625231485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45999.015625231485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45999.015625231485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45999.015625231485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45999.015625231485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45999.015625231485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45999.015625231485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45999.015625231485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45999.015625231485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45999.015625231485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45999.015625231485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45999.015625231485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45999.015625231485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45999.015625231485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45999.015625231485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45999.015625231485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45999.015625231485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45999.015625231485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45999.015625231485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45999.015625231485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45999.015625231485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45999.015625231485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45999.015625231485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45999.015625231485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45999.015625231485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45999.015625347223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45999.015625347223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45999.015625347223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45999.015625347223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45999.015625347223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45999.015625347223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45999.015625347223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45999.015625347223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45999.015625347223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45999.015625347223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45999.015625347223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45999.015625347223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45999.015625347223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45999.015625347223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45999.015625347223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45999.015625347223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45999.015625347223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45999.015625347223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45999.015625347223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45999.015625347223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45999.015625347223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45999.015625347223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45999.015625347223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45999.015625347223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45999.015625347223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45999.015625347223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45999.015625347223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45999.015625347223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45999.015625347223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45999.015625347223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45999.015625347223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45999.015625347223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45999.015625347223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45999.015625347223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45999.015625347223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45999.015625347223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45999.015625347223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45999.015625347223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45999.015625347223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45999.015625347223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45999.015625347223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45999.015625347223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45999.015625347223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45999.015625347223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45999.015625347223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45999.015625347223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45999.015625347223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45999.015625347223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45999.015625347223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45999.015625347223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45999.015625347223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45999.015625347223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45999.015625347223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45999.015625347223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45999.015625347223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45999.015625347223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45999.015625347223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45999.015625347223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45999.015625347223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45999.015625347223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45999.015625347223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45999.015625347223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45999.015625347223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45999.015625347223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45999.015625347223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45999.015625347223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45999.015625347223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45999.015625347223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45999.015625347223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45999.015625347223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45999.015625347223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45999.015625347223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45999.015625347223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45999.015625347223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45999.015625347223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45999.015625347223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45999.015625347223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45999.015625347223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45999.015625347223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45999.015625347223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45999.015625347223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45999.015625347223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45999.015625347223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45999.015625347223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45999.015625347223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45999.015625347223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45999.015625347223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45999.015625347223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45999.015625347223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45999.015625347223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45999.015625347223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45999.015625347223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45999.015625347223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45999.015625347223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45999.015625347223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45999.015625347223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45999.015625347223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45999.015625347223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45999.015625347223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45999.015625347223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45999.015625347223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45999.015625347223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45999.015625347223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45999.015625347223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45999.015625347223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45999.015625347223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45999.015625347223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45999.015625347223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45999.015625347223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45999.015625347223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45999.015625347223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45999.015625347223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45999.015625347223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45999.015625347223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45999.015625347223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45999.015625347223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45999.015625347223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45999.015625347223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45999.015625347223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45999.015625347223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45999.015625347223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45999.015625347223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45999.015625347223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45999.015625347223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45999.015625347223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45999.015625347223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45999.015625347223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45999.015625347223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45999.015625347223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45999.015625347223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45999.015625347223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45999.015625347223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45999.015625347223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45999.015625347223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45999.015625347223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45999.015625347223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45999.015625347223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295.5349076388884</v>
      </c>
      <c r="H2" s="91">
        <v>45703.474768518521</v>
      </c>
      <c r="I2" s="91" t="str">
        <f>IFERROR(VLOOKUP(D2,DB!A:F,6,0),"")</f>
        <v>SCECO</v>
      </c>
      <c r="J2" s="91" t="str">
        <f>IFERROR(VLOOKUP(D2,DB!A:G,7,0),"")</f>
        <v>Dead</v>
      </c>
      <c r="K2" s="93" t="s">
        <v>39129</v>
      </c>
      <c r="L2" s="87" t="str">
        <f>IFERROR(VLOOKUP(D2,DB!A:I,9,0),"")</f>
        <v>Latis</v>
      </c>
    </row>
    <row r="3" spans="1:16" ht="15" customHeight="1">
      <c r="A3" s="107" t="s">
        <v>39130</v>
      </c>
      <c r="B3" s="107" t="str">
        <f>IFERROR(VLOOKUP(D3,DB!A:K,11,0),"")</f>
        <v>R4</v>
      </c>
      <c r="C3" s="89">
        <v>2</v>
      </c>
      <c r="D3" s="87" t="s">
        <v>30656</v>
      </c>
      <c r="E3" s="90" t="s">
        <v>39111</v>
      </c>
      <c r="F3" s="91">
        <v>45997.533333333333</v>
      </c>
      <c r="G3" s="92">
        <f t="shared" ref="G3:G44" ca="1" si="0">IFERROR(NOW()-F3,"")</f>
        <v>1.4822918981517432</v>
      </c>
      <c r="H3" s="91">
        <v>45997.522280092591</v>
      </c>
      <c r="I3" s="107" t="str">
        <f>IFERROR(VLOOKUP(D3,DB!A:F,6,0),"")</f>
        <v>Generator-SG</v>
      </c>
      <c r="J3" s="107" t="str">
        <f>IFERROR(VLOOKUP(D3,DB!A:G,7,0),"")</f>
        <v>Good</v>
      </c>
      <c r="K3" s="93" t="s">
        <v>39131</v>
      </c>
      <c r="L3" s="87" t="str">
        <f>IFERROR(VLOOKUP(D3,DB!A:I,9,0),"")</f>
        <v>Latis</v>
      </c>
    </row>
    <row r="4" spans="1:16" ht="19.5" customHeight="1">
      <c r="A4" s="107" t="s">
        <v>39132</v>
      </c>
      <c r="B4" s="107" t="str">
        <f>IFERROR(VLOOKUP(D4,DB!A:K,11,0),"")</f>
        <v>R4</v>
      </c>
      <c r="C4" s="89">
        <v>2</v>
      </c>
      <c r="D4" s="87" t="s">
        <v>32943</v>
      </c>
      <c r="E4" s="90" t="s">
        <v>39106</v>
      </c>
      <c r="F4" s="91">
        <v>45998.79414351852</v>
      </c>
      <c r="G4" s="92">
        <f t="shared" ca="1" si="0"/>
        <v>0.22148171296430519</v>
      </c>
      <c r="H4" s="91">
        <v>45998.664027777777</v>
      </c>
      <c r="I4" s="107" t="str">
        <f>IFERROR(VLOOKUP(D4,DB!A:F,6,0),"")</f>
        <v>SCECO</v>
      </c>
      <c r="J4" s="107" t="str">
        <f>IFERROR(VLOOKUP(D4,DB!A:G,7,0),"")</f>
        <v>Vandalized</v>
      </c>
      <c r="K4" s="93" t="s">
        <v>39133</v>
      </c>
      <c r="L4" s="87" t="str">
        <f>IFERROR(VLOOKUP(D4,DB!A:I,9,0),"")</f>
        <v>Latis</v>
      </c>
    </row>
    <row r="5" spans="1:16" ht="15" customHeight="1">
      <c r="A5" s="107"/>
      <c r="B5" s="107" t="str">
        <f>IFERROR(VLOOKUP(D5,DB!A:K,11,0),"")</f>
        <v/>
      </c>
      <c r="C5" s="89"/>
      <c r="D5" s="87"/>
      <c r="E5" s="90"/>
      <c r="F5" s="91"/>
      <c r="G5" s="92">
        <f t="shared" ca="1" si="0"/>
        <v>45999.015625231485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45999.015625231485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45999.015625231485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45999.015625231485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45999.015625231485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45999.015625231485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45999.015625231485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45999.015625231485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45999.015625231485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45999.015625231485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45999.015625231485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45999.015625231485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45999.015625231485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45999.015625231485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45999.015625231485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45999.015625231485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45999.015625231485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45999.015625231485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45999.015625231485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45999.015625231485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45999.015625231485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45999.015625231485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45999.015625231485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45999.015625231485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45999.015625231485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45999.015625231485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45999.015625231485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45999.015625231485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45999.015625231485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45999.015625231485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45999.015625231485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45999.015625231485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45999.015625231485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45999.015625231485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45999.015625231485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45999.015625231485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45999.015625231485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45999.015625231485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45999.015625231485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45999.015625231485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45999.015625231485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45999.015625231485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45999.015625231485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45999.015625231485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45999.015625231485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45999.015625231485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45999.015625231485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45999.015625231485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45999.015625231485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45999.015625231485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45999.015625231485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45999.015625231485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45999.015625231485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45999.015625231485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45999.015625231485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45999.015625231485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45999.015625231485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45999.015625231485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45999.015625231485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45999.015625231485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45999.015625231485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45999.015625231485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45999.015625231485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45999.015625231485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45999.015625231485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45999.015625231485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45999.015625231485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45999.015625231485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45999.015625231485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45999.015625231485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45999.015625231485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45999.015625231485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45999.015625231485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45999.015625231485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45999.015625231485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45999.015625231485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45999.015625231485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45999.015625231485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45999.015625231485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45999.015625231485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45999.015625231485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45999.015625231485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45999.015625231485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45999.015625231485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45999.015625231485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45999.015625231485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45999.015625231485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45999.015625231485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45999.015625231485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45999.015625231485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45999.015625231485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45999.015625231485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45999.015625231485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45999.015625231485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45999.015625231485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45999.015625231485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45999.015625231485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45999.015625231485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45999.015625231485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45999.015625231485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45999.015625231485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45999.015625231485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45999.015625231485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45999.015625231485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45999.015625231485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45999.015625231485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45999.015625231485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45999.015625231485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45999.015625231485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45999.015625231485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45999.015625231485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45999.015625231485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45999.015625231485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45999.015625231485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45999.015625231485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45999.015625231485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45999.015625231485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45999.015625231485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45999.015625231485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45999.015625231485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45999.015625231485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45999.015625231485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45999.015625231485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45999.015625231485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45999.015625231485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45999.015625231485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45999.015625231485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45999.015625231485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45999.015625231485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45999.015625231485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45999.015625231485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45999.015625231485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45999.015625231485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45999.015625231485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45999.015625231485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45999.015625231485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45999.015625231485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45999.015625231485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45999.015625231485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45999.015625231485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45999.015625231485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45999.015625231485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45999.015625231485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45999.015625231485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45999.015625231485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45999.015625231485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45999.015625231485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45999.015625231485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45999.015625231485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45999.015625231485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107.18356504629628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72.826747916667955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50.354514120372187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17.642326620371023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1.9081368055558414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0.54769699074677192</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0.31645856481918599</v>
      </c>
      <c r="H8" s="38">
        <v>45998.687361111108</v>
      </c>
      <c r="I8" s="37" t="str">
        <f>IFERROR(VLOOKUP(D8,DB!A:F,6,0),"")</f>
        <v>SCECO</v>
      </c>
      <c r="J8" s="37" t="str">
        <f>IFERROR(VLOOKUP(D8,DB!A:G,7,0),"")</f>
        <v>Vandalized+Dead</v>
      </c>
      <c r="K8" s="37" t="s">
        <v>39147</v>
      </c>
      <c r="L8" s="37" t="str">
        <f>IFERROR(VLOOKUP(D8,DB!A:I,9,0),"")</f>
        <v>Latis</v>
      </c>
    </row>
    <row r="9" spans="1:13">
      <c r="A9" s="37" t="s">
        <v>39148</v>
      </c>
      <c r="B9" s="37" t="str">
        <f>IFERROR(VLOOKUP(D9,DB!A:K,11,0),"")</f>
        <v>R5</v>
      </c>
      <c r="C9" s="37">
        <v>2</v>
      </c>
      <c r="D9" s="37" t="s">
        <v>37882</v>
      </c>
      <c r="E9" s="37" t="s">
        <v>39106</v>
      </c>
      <c r="F9" s="38">
        <v>45998.965150462966</v>
      </c>
      <c r="G9" s="131">
        <f ca="1">IFERROR(NOW()-F9,"")</f>
        <v>5.0474768519052304E-2</v>
      </c>
      <c r="H9" s="38">
        <v>45998.959166666667</v>
      </c>
      <c r="I9" s="37" t="str">
        <f>IFERROR(VLOOKUP(D9,DB!A:F,6,0),"")</f>
        <v>SCECO</v>
      </c>
      <c r="J9" s="37" t="str">
        <f>IFERROR(VLOOKUP(D9,DB!A:G,7,0),"")</f>
        <v>No BB Shifted</v>
      </c>
      <c r="K9" s="37" t="s">
        <v>39149</v>
      </c>
      <c r="L9" s="37" t="str">
        <f>IFERROR(VLOOKUP(D9,DB!A:I,9,0),"")</f>
        <v>Latis</v>
      </c>
    </row>
    <row r="10" spans="1:13">
      <c r="A10" s="37" t="s">
        <v>39150</v>
      </c>
      <c r="B10" s="37" t="s">
        <v>5445</v>
      </c>
      <c r="C10" s="37">
        <v>1</v>
      </c>
      <c r="D10" s="37" t="s">
        <v>32416</v>
      </c>
      <c r="E10" s="37" t="s">
        <v>39106</v>
      </c>
      <c r="F10" s="38">
        <v>45999.006296296298</v>
      </c>
      <c r="G10" s="131">
        <f ca="1">IFERROR(NOW()-F10,"")</f>
        <v>9.3289351862040348E-3</v>
      </c>
      <c r="H10" s="38"/>
      <c r="I10" s="37" t="str">
        <f>IFERROR(VLOOKUP(D10,DB!A:F,6,0),"")</f>
        <v>Generator-SG</v>
      </c>
      <c r="J10" s="37" t="str">
        <f>IFERROR(VLOOKUP(D10,DB!A:G,7,0),"")</f>
        <v>Dead</v>
      </c>
      <c r="K10" s="37"/>
      <c r="L10" s="37" t="str">
        <f>IFERROR(VLOOKUP(D10,DB!A:I,9,0),"")</f>
        <v>Latis</v>
      </c>
    </row>
    <row r="11" spans="1:13">
      <c r="A11" s="37"/>
      <c r="B11" s="37" t="str">
        <f>IFERROR(VLOOKUP(D11,DB!A:K,11,0),"")</f>
        <v/>
      </c>
      <c r="C11" s="37"/>
      <c r="D11" s="37"/>
      <c r="E11" s="37"/>
      <c r="F11" s="38"/>
      <c r="G11" s="131">
        <f ca="1">IFERROR(NOW()-F11,"")</f>
        <v>45999.015625231485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45999.015625231485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45999.015625231485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45999.015625231485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45999.015625231485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45999.015625231485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45999.015625231485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45999.015625231485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45999.015625231485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45999.015625231485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45999.015625231485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45999.015625231485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45999.015625231485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45999.015625231485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45999.015625231485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45999.015625231485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45999.015625231485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45999.015625231485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45999.015625231485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45999.015625231485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45999.015625231485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45999.015625231485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45999.015625231485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45999.015625231485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45999.015625231485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45999.015625231485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45999.015625231485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45999.015625231485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45999.015625231485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45999.015625231485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45999.015625231485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45999.015625231485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45999.015625231485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45999.015625231485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45999.015625231485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45999.015625231485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45999.015625231485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45999.015625231485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45999.015625231485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45999.015625231485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45999.015625231485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45999.015625231485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45999.015625231485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45999.015625231485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45999.015625231485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45999.015625231485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45999.015625231485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45999.015625231485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45999.015625231485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45999.015625231485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45999.015625231485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45999.015625231485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45999.015625231485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45999.015625231485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45999.015625231485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45999.015625231485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45999.015625231485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45999.015625231485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45999.015625231485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45999.015625231485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45999.015625231485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45999.015625231485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45999.015625231485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45999.015625231485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45999.015625231485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45999.015625231485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45999.015625231485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45999.015625231485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45999.015625231485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45999.015625231485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45999.015625231485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45999.015625231485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45999.015625231485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45999.015625231485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45999.015625231485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45999.015625231485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45999.015625231485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45999.015625231485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45999.015625231485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45999.015625231485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45999.015625231485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45999.015625231485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45999.015625231485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45999.015625231485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45999.015625231485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45999.015625231485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45999.015625231485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45999.015625231485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45999.015625231485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45999.015625231485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45999.015625231485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45999.015625231485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45999.015625231485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45999.015625231485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45999.015625231485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45999.015625231485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45999.015625231485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45999.015625231485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45999.015625231485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45999.015625231485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45999.015625231485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45999.015625231485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45999.015625231485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45999.015625231485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45999.015625231485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45999.015625231485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45999.015625231485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45999.015625231485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45999.015625231485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45999.015625231485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45999.015625231485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45999.015625231485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45999.015625231485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45999.015625231485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45999.015625231485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45999.015625231485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45999.015625231485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45999.015625231485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45999.015625231485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45999.015625231485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45999.015625231485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45999.015625231485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45999.015625231485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45999.015625231485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45999.015625231485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45999.015625231485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45999.015625231485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45999.015625231485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45999.015625231485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45999.015625231485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45999.015625231485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45999.015625231485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45999.015625231485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45999.015625231485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45999.015625231485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45999.015625231485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45999.015625231485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45999.015625231485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45999.015625231485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45999.015625231485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45999.015625231485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45999.015625231485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45999.015625231485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45999.015625231485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45999.015625231485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45999.015625231485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45999.015625231485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45999.015625231485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45999.015625231485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45999.015625231485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45999.015625231485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45999.015625231485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45999.015625231485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45999.015625231485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45999.015625231485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45999.015625231485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45999.015625231485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45999.015625231485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45999.015625231485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45999.015625231485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45999.015625231485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45999.015625231485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45999.015625231485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45999.015625231485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45999.015625231485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45999.015625231485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45999.015625231485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45999.015625231485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45999.015625231485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45999.015625231485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45999.015625231485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45999.015625231485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45999.015625231485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45999.015625231485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45999.015625231485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45999.015625231485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45999.015625231485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45999.015625231485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45999.015625231485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45999.015625231485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45999.015625231485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45999.015625231485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45999.015625231485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45999.015625231485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45999.015625231485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45999.015625231485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45999.015625231485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45999.015625231485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45999.015625231485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45999.015625231485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45999.015625231485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45999.015625231485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45999.015625231485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45999.015625231485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45999.015625231485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45999.015625231485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45999.015625231485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45999.015625231485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45999.015625231485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45999.015625231485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45999.015625231485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45999.015625231485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45999.015625231485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45999.015625231485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45999.015625231485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45999.015625231485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45999.015625231485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45999.015625231485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45999.015625231485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45999.015625231485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45999.015625231485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45999.015625231485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45999.015625231485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45999.015625231485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45999.015625231485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45999.015625231485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45999.015625231485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45999.015625231485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45999.015625231485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45999.015625231485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45999.015625231485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45999.015625231485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45999.015625231485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45999.015625231485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45999.015625231485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45999.015625231485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45999.015625231485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45999.015625231485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45999.015625231485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45999.015625231485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45999.015625231485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45999.015625231485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45999.015625231485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45999.015625231485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45999.015625231485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45999.015625231485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45999.015625231485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45999.015625231485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45999.015625231485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45999.015625231485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45999.015625231485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45999.015625231485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45999.015625231485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45999.015625231485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45999.015625231485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45999.015625231485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45999.015625231485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45999.015625231485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45999.015625231485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45999.015625231485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45999.015625231485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45999.015625231485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45999.015625231485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45999.015625231485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45999.015625231485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45999.015625231485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45999.015625231485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45999.015625231485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45999.015625231485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45999.015625231485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45999.015625231485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45999.015625231485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45999.015625231485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45999.015625231485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45999.015625231485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45999.015625231485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45999.015625231485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45999.015625231485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45999.015625231485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45999.015625231485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45999.015625231485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45999.015625231485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45999.015625231485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45999.015625231485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45999.015625231485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45999.015625231485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45999.015625231485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45999.015625231485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45999.015625231485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45999.015625231485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45999.015625231485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45999.015625231485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45999.015625231485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45999.015625231485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45999.015625231485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45999.015625231485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45999.015625231485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45999.015625231485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45999.015625231485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45999.015625231485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45999.015625231485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45999.015625231485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45999.015625231485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45999.015625231485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45999.015625231485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45999.015625231485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45999.015625231485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45999.015625231485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45999.015625231485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45999.015625231485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45999.015625231485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45999.015625231485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45999.015625231485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45999.015625231485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45999.015625231485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45999.015625231485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45999.015625231485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45999.015625231485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45999.015625231485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45999.015625231485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45999.015625231485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45999.015625231485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45999.015625231485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45999.015625231485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45999.015625231485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45999.015625231485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45999.015625231485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45999.015625231485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45999.015625231485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45999.015625231485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45999.015625231485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45999.015625231485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45999.015625231485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45999.015625231485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45999.015625231485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45999.015625231485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45999.015625231485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45999.015625231485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45999.015625231485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45999.015625231485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45999.015625231485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45999.015625231485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45999.015625231485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45999.015625231485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45999.015625231485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45999.015625231485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45999.015625231485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45999.015625231485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45999.015625231485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45999.015625231485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45999.015625231485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45999.015625231485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45999.015625231485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45999.015625231485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45999.015625231485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45999.015625231485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45999.015625231485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45999.015625231485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45999.015625231485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45999.015625231485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45999.015625231485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45999.015625231485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45999.015625231485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45999.015625231485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45999.015625231485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45999.015625231485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45999.015625231485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45999.015625231485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45999.015625231485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45999.015625231485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45999.015625231485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45999.015625231485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45999.015625231485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45999.015625231485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45999.015625231485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45999.015625231485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45999.015625231485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45999.015625231485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45999.015625231485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45999.015625231485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45999.015625231485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45999.015625231485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45999.015625231485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45999.015625231485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45999.015625231485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45999.015625231485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45999.015625231485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45999.015625231485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45999.015625231485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45999.015625231485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45999.015625231485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45999.015625231485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45999.015625231485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45999.015625231485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45999.015625231485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45999.015625231485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45999.015625231485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45999.015625231485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45999.015625231485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45999.015625231485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45999.015625231485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45999.015625231485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45999.015625231485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45999.015625231485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45999.015625231485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45999.015625231485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45999.015625231485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45999.015625231485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45999.015625231485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45999.015625231485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45999.015625231485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45999.015625231485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45999.015625231485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45999.015625231485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45999.015625231485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45999.015625231485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45999.015625231485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45999.015625231485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45999.015625231485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45999.015625231485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45999.015625231485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45999.015625231485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45999.015625231485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45999.015625231485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45999.015625231485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45999.015625231485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45999.015625231485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45999.015625231485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45999.015625231485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45999.015625231485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45999.015625231485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45999.015625231485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45999.015625231485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45999.015625231485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45999.015625231485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45999.015625231485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45999.015625231485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45999.015625231485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45999.015625231485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45999.015625231485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45999.015625231485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45999.015625231485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45999.015625231485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45999.015625231485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45999.015625231485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45999.015625231485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45999.015625231485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45999.015625231485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45999.015625231485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45999.015625231485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45999.015625231485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45999.015625231485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45999.015625231485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45999.015625231485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45999.015625231485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45999.015625231485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45999.015625231485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45999.015625231485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45999.015625231485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45999.015625231485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45999.015625231485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45999.015625231485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45999.015625231485</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45999.015625231485</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